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8E56FE05-D6E0-40D6-9AB1-D9BB57673B1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</workbook>
</file>

<file path=xl/calcChain.xml><?xml version="1.0" encoding="utf-8"?>
<calcChain xmlns="http://schemas.openxmlformats.org/spreadsheetml/2006/main">
  <c r="C20" i="10" l="1"/>
  <c r="D20" i="10"/>
  <c r="E20" i="10"/>
  <c r="F20" i="10"/>
  <c r="G20" i="10"/>
  <c r="B20" i="10"/>
  <c r="E46" i="7"/>
  <c r="F46" i="7"/>
  <c r="D46" i="7"/>
  <c r="M36" i="7"/>
  <c r="N36" i="7"/>
  <c r="O36" i="7"/>
  <c r="P36" i="7"/>
  <c r="Q36" i="7"/>
  <c r="L36" i="7"/>
  <c r="H27" i="9" l="1"/>
  <c r="I27" i="9"/>
  <c r="I29" i="9" l="1"/>
  <c r="J29" i="9"/>
  <c r="K29" i="9"/>
  <c r="L29" i="9"/>
  <c r="M29" i="9"/>
  <c r="H29" i="9"/>
  <c r="C53" i="9"/>
  <c r="D53" i="9"/>
  <c r="B53" i="9"/>
  <c r="E53" i="9" s="1"/>
  <c r="D63" i="5" l="1"/>
  <c r="E63" i="5"/>
  <c r="F63" i="5"/>
  <c r="G63" i="5"/>
  <c r="H63" i="5"/>
  <c r="C63" i="5"/>
  <c r="D52" i="5"/>
  <c r="C52" i="5"/>
  <c r="C38" i="10" l="1"/>
  <c r="D38" i="10"/>
  <c r="E38" i="10"/>
  <c r="F38" i="10"/>
  <c r="G38" i="10"/>
  <c r="B38" i="10"/>
  <c r="G42" i="10"/>
  <c r="F42" i="10"/>
  <c r="E42" i="10"/>
  <c r="D42" i="10"/>
  <c r="C42" i="10"/>
  <c r="B42" i="10"/>
  <c r="C24" i="10"/>
  <c r="D24" i="10"/>
  <c r="E24" i="10"/>
  <c r="F24" i="10"/>
  <c r="G24" i="10"/>
  <c r="B24" i="10"/>
  <c r="C84" i="6" l="1"/>
  <c r="G79" i="6" l="1"/>
  <c r="J52" i="6" l="1"/>
  <c r="E50" i="7" l="1"/>
  <c r="F50" i="7"/>
  <c r="G50" i="7"/>
  <c r="H50" i="7"/>
  <c r="I50" i="7"/>
  <c r="D50" i="7"/>
  <c r="G46" i="7"/>
  <c r="H46" i="7"/>
  <c r="I46" i="7"/>
  <c r="H35" i="7"/>
  <c r="M42" i="9" l="1"/>
  <c r="C42" i="9" l="1"/>
  <c r="D42" i="9"/>
  <c r="B42" i="9"/>
  <c r="E42" i="9" s="1"/>
  <c r="C31" i="9"/>
  <c r="D31" i="9"/>
  <c r="B31" i="9"/>
  <c r="I35" i="7"/>
  <c r="D58" i="5"/>
  <c r="C58" i="5"/>
  <c r="B33" i="5"/>
  <c r="G19" i="5"/>
  <c r="B19" i="5"/>
  <c r="E31" i="9" l="1"/>
  <c r="F58" i="5" l="1"/>
  <c r="G58" i="5"/>
  <c r="H58" i="5"/>
  <c r="B34" i="6" l="1"/>
  <c r="C23" i="7" l="1"/>
  <c r="D23" i="7"/>
  <c r="E23" i="7"/>
  <c r="F23" i="7"/>
  <c r="G23" i="7"/>
  <c r="H23" i="7"/>
  <c r="I23" i="7"/>
  <c r="B23" i="7"/>
  <c r="C45" i="5" l="1"/>
  <c r="D45" i="5"/>
  <c r="B45" i="5"/>
  <c r="E45" i="5" l="1"/>
  <c r="C26" i="9"/>
  <c r="D26" i="9"/>
  <c r="B26" i="9"/>
  <c r="C19" i="9"/>
  <c r="D19" i="9"/>
  <c r="E19" i="9"/>
  <c r="F19" i="9"/>
  <c r="G19" i="9"/>
  <c r="H19" i="9"/>
  <c r="I19" i="9"/>
  <c r="B19" i="9"/>
  <c r="I62" i="6" l="1"/>
  <c r="J62" i="6"/>
  <c r="H62" i="6"/>
  <c r="C61" i="6"/>
  <c r="D61" i="6"/>
  <c r="B61" i="6"/>
  <c r="H52" i="6"/>
  <c r="I52" i="6"/>
  <c r="C19" i="5"/>
  <c r="D19" i="5"/>
  <c r="E19" i="5"/>
  <c r="F19" i="5"/>
  <c r="H19" i="5"/>
  <c r="I19" i="5"/>
  <c r="J19" i="5"/>
  <c r="K19" i="5"/>
  <c r="L19" i="5"/>
  <c r="M19" i="5"/>
  <c r="M33" i="5" s="1"/>
  <c r="C36" i="7"/>
  <c r="D36" i="7"/>
  <c r="B36" i="7"/>
  <c r="C29" i="7"/>
  <c r="D29" i="7"/>
  <c r="B29" i="7"/>
  <c r="B83" i="5"/>
  <c r="C83" i="5"/>
  <c r="D83" i="5"/>
  <c r="E83" i="5"/>
  <c r="F83" i="5"/>
  <c r="C34" i="6"/>
  <c r="D34" i="6"/>
  <c r="E34" i="6"/>
  <c r="F34" i="6"/>
  <c r="G34" i="6"/>
  <c r="H34" i="6"/>
  <c r="I34" i="6"/>
  <c r="J34" i="6"/>
  <c r="K34" i="6"/>
  <c r="F70" i="5"/>
  <c r="D70" i="5"/>
  <c r="E70" i="5"/>
  <c r="C70" i="5"/>
  <c r="B70" i="5"/>
  <c r="E58" i="5"/>
  <c r="D39" i="5"/>
  <c r="B39" i="5"/>
  <c r="C39" i="5"/>
  <c r="M42" i="5"/>
  <c r="L42" i="5"/>
  <c r="K42" i="5"/>
  <c r="J42" i="5"/>
  <c r="I42" i="5"/>
  <c r="H42" i="5"/>
  <c r="L33" i="5"/>
  <c r="K33" i="5"/>
  <c r="J33" i="5"/>
  <c r="I33" i="5"/>
  <c r="H33" i="5"/>
  <c r="G33" i="5"/>
  <c r="F33" i="5"/>
  <c r="E33" i="5"/>
  <c r="D33" i="5"/>
  <c r="C33" i="5"/>
  <c r="I15" i="7"/>
  <c r="H15" i="7"/>
  <c r="G15" i="7"/>
  <c r="F15" i="7"/>
  <c r="E15" i="7"/>
  <c r="D15" i="7"/>
  <c r="C15" i="7"/>
  <c r="B15" i="7"/>
  <c r="D49" i="9"/>
  <c r="C49" i="9"/>
  <c r="B49" i="9"/>
  <c r="J39" i="9"/>
  <c r="I39" i="9"/>
  <c r="H39" i="9"/>
  <c r="D39" i="9"/>
  <c r="C39" i="9"/>
  <c r="B39" i="9"/>
  <c r="C77" i="6"/>
  <c r="G73" i="6"/>
  <c r="D52" i="6"/>
  <c r="C52" i="6"/>
  <c r="B52" i="6"/>
  <c r="AA44" i="6"/>
  <c r="Z44" i="6"/>
  <c r="Y44" i="6"/>
  <c r="X44" i="6"/>
  <c r="W44" i="6"/>
  <c r="V44" i="6"/>
  <c r="K20" i="6"/>
  <c r="J20" i="6"/>
  <c r="I20" i="6"/>
  <c r="H20" i="6"/>
  <c r="G20" i="6"/>
  <c r="F20" i="6"/>
  <c r="E20" i="6"/>
  <c r="D20" i="6"/>
  <c r="C20" i="6"/>
  <c r="B20" i="6"/>
  <c r="E36" i="7" l="1"/>
  <c r="K62" i="6"/>
  <c r="E6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Couture</author>
  </authors>
  <commentList>
    <comment ref="B24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<sst xmlns="http://schemas.openxmlformats.org/spreadsheetml/2006/main" count="409" uniqueCount="95">
  <si>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</si>
  <si>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</si>
  <si>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</si>
  <si>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</si>
  <si>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</si>
  <si>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</si>
  <si>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</si>
  <si>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</si>
  <si>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</si>
  <si>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</si>
  <si>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</si>
  <si>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</si>
  <si>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</si>
  <si>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</si>
  <si>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</si>
  <si>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</si>
  <si>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</si>
  <si>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</si>
  <si>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</si>
  <si>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</si>
  <si>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</si>
  <si>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</si>
  <si>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</si>
  <si>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</si>
  <si>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</si>
  <si>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</si>
  <si>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</si>
  <si>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</si>
  <si>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</si>
  <si>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</si>
  <si>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</si>
  <si>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</si>
  <si>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</si>
  <si>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</si>
  <si>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</si>
  <si>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</si>
  <si>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</si>
  <si>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</si>
  <si>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</si>
  <si>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</si>
  <si>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</si>
  <si>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</si>
  <si>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</si>
  <si>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</si>
  <si>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</si>
  <si>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</si>
  <si>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</si>
  <si>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</si>
  <si>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</si>
  <si>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</si>
  <si>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</si>
  <si>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</si>
  <si>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</si>
  <si>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</si>
  <si>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</si>
  <si>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</si>
  <si>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</si>
  <si>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</si>
  <si>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</si>
  <si>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</si>
  <si>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</si>
  <si>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</si>
  <si>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</si>
  <si>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</si>
  <si>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</si>
  <si>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</si>
  <si>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</si>
  <si>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</si>
  <si>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</si>
  <si>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</si>
  <si>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</si>
  <si>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</si>
  <si>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</si>
  <si>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</si>
  <si>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</si>
  <si>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</si>
  <si>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</si>
  <si>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</si>
  <si>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</si>
  <si>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</si>
  <si>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Apr*</t>
  </si>
  <si>
    <t>CHS From Leaburg Dam Trap (Left Bank Ladder)</t>
  </si>
  <si>
    <t>Total</t>
  </si>
  <si>
    <t>CHS From Leaburg Hatchery Trap</t>
  </si>
  <si>
    <t>TOTALS</t>
  </si>
  <si>
    <t>*Leaburg collections added here and  to a seperate tab</t>
  </si>
  <si>
    <t>Horn Creek</t>
  </si>
  <si>
    <t>N. Santiam</t>
  </si>
  <si>
    <t>Breitenbush</t>
  </si>
  <si>
    <t>N. Santiam &amp; Breitenbush</t>
  </si>
  <si>
    <t>* 73 male STW and 37 female STW collected, but recycled to Mehama during high TDG period</t>
  </si>
  <si>
    <t>Gordon Rd</t>
  </si>
  <si>
    <t>Minto Ponds</t>
  </si>
  <si>
    <t>S. Fk. McKenzie</t>
  </si>
  <si>
    <t>McKenzie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</si>
</sst>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\-mmm;@"/>
    <numFmt numFmtId="165" formatCode="0.0%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4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9" fillId="2" borderId="11" xfId="1" applyFont="1" applyFill="1" applyBorder="1" applyAlignment="1">
      <alignment horizontal="center"/>
    </xf>
    <xf numFmtId="164" fontId="13" fillId="0" borderId="25" xfId="1" applyFont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164" fontId="9" fillId="2" borderId="36" xfId="1" applyFont="1" applyFill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2" fillId="0" borderId="22" xfId="0" applyNumberFormat="1" applyFont="1" applyBorder="1"/>
    <xf numFmtId="164" fontId="0" fillId="0" borderId="5" xfId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" fontId="9" fillId="0" borderId="13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0" borderId="34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0" borderId="11" xfId="0" applyNumberFormat="1" applyFill="1" applyBorder="1" applyAlignment="1">
      <alignment horizontal="center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9" fontId="12" fillId="2" borderId="36" xfId="3" applyFont="1" applyFill="1" applyBorder="1" applyAlignment="1">
      <alignment horizontal="center"/>
    </xf>
    <xf numFmtId="9" fontId="12" fillId="2" borderId="15" xfId="3" applyFont="1" applyFill="1" applyBorder="1" applyAlignment="1">
      <alignment horizontal="center"/>
    </xf>
    <xf numFmtId="9" fontId="12" fillId="2" borderId="28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6" fontId="9" fillId="0" borderId="32" xfId="0" applyNumberFormat="1" applyFont="1" applyBorder="1"/>
    <xf numFmtId="164" fontId="9" fillId="0" borderId="13" xfId="0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0" fillId="7" borderId="28" xfId="1" applyNumberFormat="1" applyFont="1" applyFill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" fontId="9" fillId="0" borderId="16" xfId="0" applyNumberFormat="1" applyFont="1" applyBorder="1" applyAlignment="1">
      <alignment horizontal="center"/>
    </xf>
    <xf numFmtId="1" fontId="0" fillId="0" borderId="17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left"/>
    </xf>
    <xf numFmtId="0" fontId="0" fillId="0" borderId="15" xfId="0" applyNumberFormat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10" xfId="0" applyFont="1" applyFill="1" applyBorder="1" applyAlignment="1">
      <alignment horizontal="left"/>
    </xf>
    <xf numFmtId="164" fontId="0" fillId="0" borderId="11" xfId="0" applyFont="1" applyBorder="1" applyAlignment="1">
      <alignment horizontal="left"/>
    </xf>
    <xf numFmtId="164" fontId="9" fillId="0" borderId="19" xfId="0" applyFont="1" applyBorder="1" applyAlignment="1">
      <alignment horizontal="center"/>
    </xf>
    <xf numFmtId="164" fontId="9" fillId="0" borderId="16" xfId="0" applyFont="1" applyBorder="1"/>
    <xf numFmtId="164" fontId="0" fillId="0" borderId="10" xfId="0" applyFont="1" applyBorder="1" applyAlignment="1">
      <alignment horizontal="left"/>
    </xf>
    <xf numFmtId="0" fontId="0" fillId="0" borderId="2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164" fontId="6" fillId="0" borderId="16" xfId="0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6" fillId="0" borderId="18" xfId="0" applyNumberFormat="1" applyFont="1" applyFill="1" applyBorder="1" applyAlignment="1">
      <alignment horizontal="center"/>
    </xf>
    <xf numFmtId="166" fontId="13" fillId="0" borderId="17" xfId="2" applyNumberFormat="1" applyFont="1" applyBorder="1"/>
    <xf numFmtId="166" fontId="13" fillId="0" borderId="18" xfId="2" applyNumberFormat="1" applyFont="1" applyBorder="1"/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0" fontId="0" fillId="0" borderId="15" xfId="0" applyNumberFormat="1" applyFon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0" fillId="2" borderId="4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" fontId="3" fillId="0" borderId="23" xfId="0" applyNumberFormat="1" applyFont="1" applyFill="1" applyBorder="1" applyAlignment="1">
      <alignment horizontal="center"/>
    </xf>
    <xf numFmtId="1" fontId="0" fillId="0" borderId="23" xfId="2" applyNumberFormat="1" applyFont="1" applyBorder="1" applyAlignment="1">
      <alignment horizontal="center"/>
    </xf>
    <xf numFmtId="16" fontId="0" fillId="0" borderId="10" xfId="0" applyNumberFormat="1" applyFont="1" applyBorder="1" applyAlignment="1">
      <alignment horizontal="center"/>
    </xf>
    <xf numFmtId="10" fontId="0" fillId="2" borderId="14" xfId="0" applyNumberFormat="1" applyFont="1" applyFill="1" applyBorder="1"/>
    <xf numFmtId="16" fontId="0" fillId="0" borderId="11" xfId="0" applyNumberFormat="1" applyFont="1" applyBorder="1" applyAlignment="1">
      <alignment horizontal="center"/>
    </xf>
    <xf numFmtId="10" fontId="0" fillId="2" borderId="15" xfId="0" applyNumberFormat="1" applyFont="1" applyFill="1" applyBorder="1"/>
    <xf numFmtId="164" fontId="0" fillId="2" borderId="15" xfId="0" applyFont="1" applyFill="1" applyBorder="1"/>
    <xf numFmtId="0" fontId="3" fillId="8" borderId="23" xfId="0" applyNumberFormat="1" applyFont="1" applyFill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0" fillId="0" borderId="32" xfId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0" fillId="0" borderId="33" xfId="1" applyNumberFormat="1" applyFont="1" applyBorder="1" applyAlignment="1">
      <alignment horizontal="center"/>
    </xf>
    <xf numFmtId="1" fontId="0" fillId="0" borderId="34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" fontId="0" fillId="0" borderId="23" xfId="1" applyNumberFormat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3" fillId="7" borderId="16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" fontId="8" fillId="0" borderId="48" xfId="1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164" fontId="0" fillId="0" borderId="0" xfId="0" applyAlignment="1">
      <alignment horizontal="center"/>
    </xf>
    <xf numFmtId="1" fontId="9" fillId="0" borderId="19" xfId="0" applyNumberFormat="1" applyFont="1" applyBorder="1" applyAlignment="1">
      <alignment horizontal="center"/>
    </xf>
    <xf numFmtId="1" fontId="0" fillId="0" borderId="10" xfId="0" applyNumberFormat="1" applyFont="1" applyBorder="1" applyAlignment="1">
      <alignment horizontal="left"/>
    </xf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1" xfId="0" applyNumberFormat="1" applyFont="1" applyBorder="1" applyAlignment="1">
      <alignment horizontal="left"/>
    </xf>
    <xf numFmtId="1" fontId="0" fillId="0" borderId="15" xfId="2" applyNumberFormat="1" applyFont="1" applyBorder="1" applyAlignment="1">
      <alignment horizontal="center"/>
    </xf>
    <xf numFmtId="1" fontId="9" fillId="0" borderId="16" xfId="0" applyNumberFormat="1" applyFont="1" applyBorder="1"/>
    <xf numFmtId="1" fontId="13" fillId="0" borderId="17" xfId="2" applyNumberFormat="1" applyFont="1" applyBorder="1" applyAlignment="1">
      <alignment horizontal="center"/>
    </xf>
    <xf numFmtId="1" fontId="13" fillId="0" borderId="18" xfId="2" applyNumberFormat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workbookViewId="0">
      <selection activeCell="L74" sqref="L74"/>
    </sheetView>
  </sheetViews>
  <sheetFormatPr defaultRowHeight="14.25" x14ac:dyDescent="0.45"/>
  <cols>
    <col min="1" max="1" width="13.73046875" style="124" customWidth="1"/>
    <col min="2" max="2" width="19.1328125" style="124" customWidth="1"/>
    <col min="3" max="3" width="10.59765625" style="124" customWidth="1"/>
    <col min="4" max="4" width="10" style="124" customWidth="1"/>
    <col min="5" max="5" width="14.59765625" style="124" customWidth="1"/>
    <col min="6" max="6" width="8.59765625" style="124" customWidth="1"/>
    <col min="7" max="7" width="10.3984375" style="124" customWidth="1"/>
    <col min="8" max="8" width="8.3984375" style="124" customWidth="1"/>
    <col min="9" max="9" width="10.1328125" style="124" customWidth="1"/>
    <col min="10" max="10" width="10.59765625" style="124" customWidth="1"/>
    <col min="11" max="11" width="9.59765625" style="124" customWidth="1"/>
    <col min="12" max="12" width="9.1328125" style="124"/>
    <col min="13" max="13" width="11.1328125" style="124" customWidth="1"/>
    <col min="14" max="14" width="9.1328125" style="124"/>
    <col min="15" max="15" width="4.265625" style="124" customWidth="1"/>
    <col min="17" max="17" width="12.86328125" customWidth="1"/>
  </cols>
  <sheetData>
    <row r="1" spans="1:18" ht="28.9" thickBot="1" x14ac:dyDescent="0.9">
      <c r="A1" s="465" t="s">
        <v>34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7"/>
    </row>
    <row r="2" spans="1:18" ht="18" x14ac:dyDescent="0.55000000000000004">
      <c r="A2" s="123"/>
    </row>
    <row r="3" spans="1:18" ht="16.149999999999999" thickBot="1" x14ac:dyDescent="0.55000000000000004">
      <c r="A3" s="40" t="s">
        <v>38</v>
      </c>
      <c r="B3" s="251"/>
    </row>
    <row r="4" spans="1:18" ht="14.65" thickBot="1" x14ac:dyDescent="0.5">
      <c r="A4" s="177"/>
      <c r="B4" s="468" t="s">
        <v>16</v>
      </c>
      <c r="C4" s="468"/>
      <c r="D4" s="468"/>
      <c r="E4" s="468" t="s">
        <v>17</v>
      </c>
      <c r="F4" s="468"/>
      <c r="G4" s="468"/>
      <c r="H4" s="312" t="s">
        <v>14</v>
      </c>
      <c r="I4" s="468" t="s">
        <v>15</v>
      </c>
      <c r="J4" s="468"/>
      <c r="K4" s="312" t="s">
        <v>2</v>
      </c>
      <c r="L4" s="312" t="s">
        <v>29</v>
      </c>
      <c r="M4" s="178" t="s">
        <v>1</v>
      </c>
    </row>
    <row r="5" spans="1:18" x14ac:dyDescent="0.45">
      <c r="A5" s="360" t="s">
        <v>0</v>
      </c>
      <c r="B5" s="361" t="s">
        <v>4</v>
      </c>
      <c r="C5" s="362" t="s">
        <v>3</v>
      </c>
      <c r="D5" s="362" t="s">
        <v>5</v>
      </c>
      <c r="E5" s="361" t="s">
        <v>4</v>
      </c>
      <c r="F5" s="362" t="s">
        <v>3</v>
      </c>
      <c r="G5" s="362" t="s">
        <v>5</v>
      </c>
      <c r="H5" s="362"/>
      <c r="I5" s="362" t="s">
        <v>4</v>
      </c>
      <c r="J5" s="362" t="s">
        <v>3</v>
      </c>
      <c r="K5" s="362"/>
      <c r="L5" s="362"/>
      <c r="M5" s="363"/>
    </row>
    <row r="6" spans="1:18" x14ac:dyDescent="0.45">
      <c r="A6" s="391">
        <v>43710</v>
      </c>
      <c r="B6" s="252">
        <v>10</v>
      </c>
      <c r="C6" s="252">
        <v>6</v>
      </c>
      <c r="D6" s="252">
        <v>0</v>
      </c>
      <c r="E6" s="252">
        <v>9</v>
      </c>
      <c r="F6" s="252">
        <v>1</v>
      </c>
      <c r="G6" s="252">
        <v>0</v>
      </c>
      <c r="H6" s="252">
        <v>0</v>
      </c>
      <c r="I6" s="355">
        <v>0</v>
      </c>
      <c r="J6" s="355">
        <v>0</v>
      </c>
      <c r="K6" s="355">
        <v>0</v>
      </c>
      <c r="L6" s="252">
        <v>2</v>
      </c>
      <c r="M6" s="349">
        <v>0</v>
      </c>
    </row>
    <row r="7" spans="1:18" x14ac:dyDescent="0.45">
      <c r="A7" s="396">
        <v>43713</v>
      </c>
      <c r="B7" s="252">
        <v>49</v>
      </c>
      <c r="C7" s="252">
        <v>30</v>
      </c>
      <c r="D7" s="252">
        <v>3</v>
      </c>
      <c r="E7" s="252">
        <v>0</v>
      </c>
      <c r="F7" s="252">
        <v>1</v>
      </c>
      <c r="G7" s="252">
        <v>2</v>
      </c>
      <c r="H7" s="252">
        <v>1</v>
      </c>
      <c r="I7" s="355">
        <v>0</v>
      </c>
      <c r="J7" s="355">
        <v>0</v>
      </c>
      <c r="K7" s="355">
        <v>0</v>
      </c>
      <c r="L7" s="252">
        <v>2</v>
      </c>
      <c r="M7" s="349">
        <v>0</v>
      </c>
    </row>
    <row r="8" spans="1:18" x14ac:dyDescent="0.45">
      <c r="A8" s="396">
        <v>43714</v>
      </c>
      <c r="B8" s="252">
        <v>20</v>
      </c>
      <c r="C8" s="252">
        <v>15</v>
      </c>
      <c r="D8" s="252">
        <v>3</v>
      </c>
      <c r="E8" s="252">
        <v>4</v>
      </c>
      <c r="F8" s="252">
        <v>0</v>
      </c>
      <c r="G8" s="252">
        <v>1</v>
      </c>
      <c r="H8" s="252">
        <v>0</v>
      </c>
      <c r="I8" s="355">
        <v>0</v>
      </c>
      <c r="J8" s="355">
        <v>0</v>
      </c>
      <c r="K8" s="355">
        <v>0</v>
      </c>
      <c r="L8" s="252">
        <v>2</v>
      </c>
      <c r="M8" s="349">
        <v>0</v>
      </c>
    </row>
    <row r="9" spans="1:18" s="167" customFormat="1" x14ac:dyDescent="0.45">
      <c r="A9" s="396">
        <v>43717</v>
      </c>
      <c r="B9" s="252">
        <v>53</v>
      </c>
      <c r="C9" s="252">
        <v>96</v>
      </c>
      <c r="D9" s="252">
        <v>5</v>
      </c>
      <c r="E9" s="252">
        <v>4</v>
      </c>
      <c r="F9" s="252">
        <v>3</v>
      </c>
      <c r="G9" s="252">
        <v>2</v>
      </c>
      <c r="H9" s="252">
        <v>1</v>
      </c>
      <c r="I9" s="355">
        <v>0</v>
      </c>
      <c r="J9" s="355">
        <v>0</v>
      </c>
      <c r="K9" s="355">
        <v>0</v>
      </c>
      <c r="L9" s="252">
        <v>0</v>
      </c>
      <c r="M9" s="349">
        <v>0</v>
      </c>
      <c r="N9" s="124"/>
      <c r="O9" s="124"/>
    </row>
    <row r="10" spans="1:18" s="167" customFormat="1" x14ac:dyDescent="0.45">
      <c r="A10" s="396">
        <v>43721</v>
      </c>
      <c r="B10" s="252">
        <v>30</v>
      </c>
      <c r="C10" s="252">
        <v>44</v>
      </c>
      <c r="D10" s="252">
        <v>0</v>
      </c>
      <c r="E10" s="252">
        <v>13</v>
      </c>
      <c r="F10" s="252">
        <v>7</v>
      </c>
      <c r="G10" s="252">
        <v>0</v>
      </c>
      <c r="H10" s="252">
        <v>9</v>
      </c>
      <c r="I10" s="355">
        <v>0</v>
      </c>
      <c r="J10" s="355">
        <v>0</v>
      </c>
      <c r="K10" s="355">
        <v>0</v>
      </c>
      <c r="L10" s="252">
        <v>0</v>
      </c>
      <c r="M10" s="349">
        <v>0</v>
      </c>
      <c r="N10" s="124"/>
      <c r="O10" s="124"/>
    </row>
    <row r="11" spans="1:18" s="167" customFormat="1" x14ac:dyDescent="0.45">
      <c r="A11" s="396">
        <v>43724</v>
      </c>
      <c r="B11" s="252">
        <v>9</v>
      </c>
      <c r="C11" s="252">
        <v>19</v>
      </c>
      <c r="D11" s="252">
        <v>2</v>
      </c>
      <c r="E11" s="252">
        <v>4</v>
      </c>
      <c r="F11" s="252">
        <v>5</v>
      </c>
      <c r="G11" s="252">
        <v>0</v>
      </c>
      <c r="H11" s="252">
        <v>4</v>
      </c>
      <c r="I11" s="355">
        <v>0</v>
      </c>
      <c r="J11" s="355">
        <v>0</v>
      </c>
      <c r="K11" s="355">
        <v>0</v>
      </c>
      <c r="L11" s="252">
        <v>4</v>
      </c>
      <c r="M11" s="349">
        <v>0</v>
      </c>
      <c r="N11" s="124"/>
      <c r="O11" s="124"/>
    </row>
    <row r="12" spans="1:18" s="167" customFormat="1" x14ac:dyDescent="0.45">
      <c r="A12" s="396">
        <v>43727</v>
      </c>
      <c r="B12" s="252">
        <v>0</v>
      </c>
      <c r="C12" s="252">
        <v>0</v>
      </c>
      <c r="D12" s="252">
        <v>0</v>
      </c>
      <c r="E12" s="252">
        <v>0</v>
      </c>
      <c r="F12" s="252">
        <v>0</v>
      </c>
      <c r="G12" s="252">
        <v>0</v>
      </c>
      <c r="H12" s="252">
        <v>0</v>
      </c>
      <c r="I12" s="355">
        <v>0</v>
      </c>
      <c r="J12" s="355">
        <v>0</v>
      </c>
      <c r="K12" s="355">
        <v>0</v>
      </c>
      <c r="L12" s="252">
        <v>3</v>
      </c>
      <c r="M12" s="349">
        <v>0</v>
      </c>
      <c r="N12" s="124"/>
      <c r="O12" s="124"/>
    </row>
    <row r="13" spans="1:18" x14ac:dyDescent="0.45">
      <c r="A13" s="396">
        <v>43731</v>
      </c>
      <c r="B13" s="252">
        <v>1</v>
      </c>
      <c r="C13" s="252">
        <v>4</v>
      </c>
      <c r="D13" s="252">
        <v>0</v>
      </c>
      <c r="E13" s="252">
        <v>7</v>
      </c>
      <c r="F13" s="252">
        <v>6</v>
      </c>
      <c r="G13" s="252">
        <v>0</v>
      </c>
      <c r="H13" s="252">
        <v>18</v>
      </c>
      <c r="I13" s="355">
        <v>0</v>
      </c>
      <c r="J13" s="355">
        <v>0</v>
      </c>
      <c r="K13" s="355">
        <v>0</v>
      </c>
      <c r="L13" s="252">
        <v>4</v>
      </c>
      <c r="M13" s="349">
        <v>0</v>
      </c>
    </row>
    <row r="14" spans="1:18" s="167" customFormat="1" x14ac:dyDescent="0.45">
      <c r="A14" s="396">
        <v>43733</v>
      </c>
      <c r="B14" s="252">
        <v>1</v>
      </c>
      <c r="C14" s="252">
        <v>0</v>
      </c>
      <c r="D14" s="252">
        <v>0</v>
      </c>
      <c r="E14" s="252">
        <v>1</v>
      </c>
      <c r="F14" s="252">
        <v>1</v>
      </c>
      <c r="G14" s="252">
        <v>0</v>
      </c>
      <c r="H14" s="252">
        <v>4</v>
      </c>
      <c r="I14" s="355">
        <v>0</v>
      </c>
      <c r="J14" s="355">
        <v>0</v>
      </c>
      <c r="K14" s="355">
        <v>0</v>
      </c>
      <c r="L14" s="252">
        <v>2</v>
      </c>
      <c r="M14" s="349">
        <v>0</v>
      </c>
      <c r="N14" s="124"/>
      <c r="O14" s="124"/>
    </row>
    <row r="15" spans="1:18" s="167" customFormat="1" x14ac:dyDescent="0.45">
      <c r="A15" s="394"/>
      <c r="B15" s="355"/>
      <c r="C15" s="355"/>
      <c r="D15" s="355"/>
      <c r="E15" s="355"/>
      <c r="F15" s="355"/>
      <c r="G15" s="355"/>
      <c r="H15" s="355"/>
      <c r="I15" s="355"/>
      <c r="J15" s="355"/>
      <c r="K15" s="355"/>
      <c r="L15" s="355"/>
      <c r="M15" s="356"/>
      <c r="N15" s="124"/>
      <c r="O15" s="124"/>
    </row>
    <row r="16" spans="1:18" s="167" customFormat="1" x14ac:dyDescent="0.45">
      <c r="A16" s="367"/>
      <c r="B16" s="355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6"/>
      <c r="N16" s="124"/>
      <c r="O16" s="124"/>
    </row>
    <row r="17" spans="1:19" s="167" customFormat="1" x14ac:dyDescent="0.45">
      <c r="A17" s="367"/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6"/>
      <c r="N17" s="124"/>
      <c r="O17" s="124"/>
    </row>
    <row r="18" spans="1:19" s="167" customFormat="1" ht="14.65" thickBot="1" x14ac:dyDescent="0.5">
      <c r="A18" s="364"/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6"/>
      <c r="N18" s="124"/>
      <c r="O18" s="124"/>
    </row>
    <row r="19" spans="1:19" ht="14.65" thickBot="1" x14ac:dyDescent="0.5">
      <c r="A19" s="311" t="s">
        <v>27</v>
      </c>
      <c r="B19" s="154">
        <f>SUM(B6:B18)</f>
        <v>173</v>
      </c>
      <c r="C19" s="154">
        <f t="shared" ref="C19:M19" si="0">SUM(C6:C18)</f>
        <v>214</v>
      </c>
      <c r="D19" s="154">
        <f t="shared" si="0"/>
        <v>13</v>
      </c>
      <c r="E19" s="154">
        <f t="shared" si="0"/>
        <v>42</v>
      </c>
      <c r="F19" s="154">
        <f t="shared" si="0"/>
        <v>24</v>
      </c>
      <c r="G19" s="154">
        <f>SUM(G6:G18)</f>
        <v>5</v>
      </c>
      <c r="H19" s="154">
        <f t="shared" si="0"/>
        <v>37</v>
      </c>
      <c r="I19" s="154">
        <f t="shared" si="0"/>
        <v>0</v>
      </c>
      <c r="J19" s="154">
        <f t="shared" si="0"/>
        <v>0</v>
      </c>
      <c r="K19" s="154">
        <f t="shared" si="0"/>
        <v>0</v>
      </c>
      <c r="L19" s="154">
        <f t="shared" si="0"/>
        <v>19</v>
      </c>
      <c r="M19" s="234">
        <f t="shared" si="0"/>
        <v>0</v>
      </c>
    </row>
    <row r="20" spans="1:19" x14ac:dyDescent="0.45">
      <c r="A20" s="202" t="s">
        <v>54</v>
      </c>
      <c r="B20" s="132">
        <v>0</v>
      </c>
      <c r="C20" s="132">
        <v>0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32">
        <v>2</v>
      </c>
      <c r="K20" s="132">
        <v>0</v>
      </c>
      <c r="L20" s="132">
        <v>7</v>
      </c>
      <c r="M20" s="133">
        <v>0</v>
      </c>
    </row>
    <row r="21" spans="1:19" x14ac:dyDescent="0.45">
      <c r="A21" s="168" t="s">
        <v>55</v>
      </c>
      <c r="B21" s="169">
        <v>0</v>
      </c>
      <c r="C21" s="169">
        <v>0</v>
      </c>
      <c r="D21" s="169">
        <v>0</v>
      </c>
      <c r="E21" s="169">
        <v>0</v>
      </c>
      <c r="F21" s="169">
        <v>0</v>
      </c>
      <c r="G21" s="169">
        <v>0</v>
      </c>
      <c r="H21" s="169">
        <v>0</v>
      </c>
      <c r="I21" s="169">
        <v>1</v>
      </c>
      <c r="J21" s="169">
        <v>0</v>
      </c>
      <c r="K21" s="169">
        <v>0</v>
      </c>
      <c r="L21" s="169">
        <v>1</v>
      </c>
      <c r="M21" s="170">
        <v>0</v>
      </c>
    </row>
    <row r="22" spans="1:19" x14ac:dyDescent="0.45">
      <c r="A22" s="168" t="s">
        <v>58</v>
      </c>
      <c r="B22" s="169">
        <v>0</v>
      </c>
      <c r="C22" s="169">
        <v>0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69">
        <v>10</v>
      </c>
      <c r="J22" s="169">
        <v>1</v>
      </c>
      <c r="K22" s="169">
        <v>0</v>
      </c>
      <c r="L22" s="169">
        <v>3</v>
      </c>
      <c r="M22" s="170">
        <v>0</v>
      </c>
    </row>
    <row r="23" spans="1:19" x14ac:dyDescent="0.45">
      <c r="A23" s="168" t="s">
        <v>60</v>
      </c>
      <c r="B23" s="169">
        <v>0</v>
      </c>
      <c r="C23" s="169">
        <v>0</v>
      </c>
      <c r="D23" s="169">
        <v>0</v>
      </c>
      <c r="E23" s="169">
        <v>0</v>
      </c>
      <c r="F23" s="169">
        <v>0</v>
      </c>
      <c r="G23" s="169">
        <v>0</v>
      </c>
      <c r="H23" s="169">
        <v>4</v>
      </c>
      <c r="I23" s="169">
        <v>68</v>
      </c>
      <c r="J23" s="169">
        <v>56</v>
      </c>
      <c r="K23" s="169">
        <v>0</v>
      </c>
      <c r="L23" s="169">
        <v>3</v>
      </c>
      <c r="M23" s="170">
        <v>0</v>
      </c>
    </row>
    <row r="24" spans="1:19" x14ac:dyDescent="0.45">
      <c r="A24" s="168" t="s">
        <v>63</v>
      </c>
      <c r="B24" s="169">
        <v>39</v>
      </c>
      <c r="C24" s="169">
        <v>18</v>
      </c>
      <c r="D24" s="169">
        <v>0</v>
      </c>
      <c r="E24" s="169">
        <v>26</v>
      </c>
      <c r="F24" s="169">
        <v>27</v>
      </c>
      <c r="G24" s="169">
        <v>0</v>
      </c>
      <c r="H24" s="169">
        <v>29</v>
      </c>
      <c r="I24" s="169">
        <v>27</v>
      </c>
      <c r="J24" s="169">
        <v>52</v>
      </c>
      <c r="K24" s="169">
        <v>0</v>
      </c>
      <c r="L24" s="169">
        <v>19</v>
      </c>
      <c r="M24" s="170">
        <v>0</v>
      </c>
    </row>
    <row r="25" spans="1:19" x14ac:dyDescent="0.45">
      <c r="A25" s="171" t="s">
        <v>65</v>
      </c>
      <c r="B25" s="172">
        <v>393</v>
      </c>
      <c r="C25" s="172">
        <v>296</v>
      </c>
      <c r="D25" s="172">
        <v>11</v>
      </c>
      <c r="E25" s="172">
        <v>211</v>
      </c>
      <c r="F25" s="172">
        <v>162</v>
      </c>
      <c r="G25" s="172">
        <v>11</v>
      </c>
      <c r="H25" s="172">
        <v>147</v>
      </c>
      <c r="I25" s="172">
        <v>13</v>
      </c>
      <c r="J25" s="172">
        <v>15</v>
      </c>
      <c r="K25" s="172">
        <v>0</v>
      </c>
      <c r="L25" s="172">
        <v>38</v>
      </c>
      <c r="M25" s="173">
        <v>0</v>
      </c>
    </row>
    <row r="26" spans="1:19" x14ac:dyDescent="0.45">
      <c r="A26" s="171" t="s">
        <v>45</v>
      </c>
      <c r="B26" s="172">
        <v>291</v>
      </c>
      <c r="C26" s="172">
        <v>310</v>
      </c>
      <c r="D26" s="172">
        <v>55</v>
      </c>
      <c r="E26" s="172">
        <v>114</v>
      </c>
      <c r="F26" s="172">
        <v>104</v>
      </c>
      <c r="G26" s="172">
        <v>20</v>
      </c>
      <c r="H26" s="172">
        <v>287</v>
      </c>
      <c r="I26" s="172">
        <v>0</v>
      </c>
      <c r="J26" s="172">
        <v>0</v>
      </c>
      <c r="K26" s="172">
        <v>0</v>
      </c>
      <c r="L26" s="172">
        <v>42</v>
      </c>
      <c r="M26" s="173">
        <v>0</v>
      </c>
    </row>
    <row r="27" spans="1:19" s="167" customFormat="1" x14ac:dyDescent="0.45">
      <c r="A27" s="171" t="s">
        <v>66</v>
      </c>
      <c r="B27" s="172">
        <v>173</v>
      </c>
      <c r="C27" s="172">
        <v>103</v>
      </c>
      <c r="D27" s="172">
        <v>49</v>
      </c>
      <c r="E27" s="172">
        <v>62</v>
      </c>
      <c r="F27" s="172">
        <v>15</v>
      </c>
      <c r="G27" s="172">
        <v>4</v>
      </c>
      <c r="H27" s="172">
        <v>72</v>
      </c>
      <c r="I27" s="172">
        <v>0</v>
      </c>
      <c r="J27" s="172">
        <v>0</v>
      </c>
      <c r="K27" s="172">
        <v>0</v>
      </c>
      <c r="L27" s="172">
        <v>36</v>
      </c>
      <c r="M27" s="173">
        <v>0</v>
      </c>
      <c r="N27" s="124"/>
      <c r="O27" s="124"/>
    </row>
    <row r="28" spans="1:19" s="167" customFormat="1" x14ac:dyDescent="0.45">
      <c r="A28" s="171" t="s">
        <v>51</v>
      </c>
      <c r="B28" s="172">
        <v>173</v>
      </c>
      <c r="C28" s="172">
        <v>214</v>
      </c>
      <c r="D28" s="172">
        <v>13</v>
      </c>
      <c r="E28" s="172">
        <v>42</v>
      </c>
      <c r="F28" s="172">
        <v>24</v>
      </c>
      <c r="G28" s="172">
        <v>5</v>
      </c>
      <c r="H28" s="172">
        <v>37</v>
      </c>
      <c r="I28" s="172">
        <v>0</v>
      </c>
      <c r="J28" s="172">
        <v>0</v>
      </c>
      <c r="K28" s="172">
        <v>0</v>
      </c>
      <c r="L28" s="172">
        <v>19</v>
      </c>
      <c r="M28" s="173">
        <v>0</v>
      </c>
      <c r="N28" s="124"/>
      <c r="O28" s="124"/>
    </row>
    <row r="29" spans="1:19" s="167" customFormat="1" x14ac:dyDescent="0.45">
      <c r="A29" s="171" t="s">
        <v>52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3"/>
      <c r="N29" s="124"/>
      <c r="O29" s="124"/>
    </row>
    <row r="30" spans="1:19" s="167" customFormat="1" x14ac:dyDescent="0.45">
      <c r="A30" s="171" t="s">
        <v>76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3"/>
      <c r="N30" s="124"/>
      <c r="O30" s="124"/>
    </row>
    <row r="31" spans="1:19" s="167" customFormat="1" x14ac:dyDescent="0.45">
      <c r="A31" s="171" t="s">
        <v>77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3"/>
      <c r="N31" s="124"/>
      <c r="O31" s="124"/>
    </row>
    <row r="32" spans="1:19" x14ac:dyDescent="0.45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3"/>
      <c r="R32" s="208"/>
      <c r="S32" s="208"/>
    </row>
    <row r="33" spans="1:19" ht="14.65" thickBot="1" x14ac:dyDescent="0.5">
      <c r="A33" s="174" t="s">
        <v>31</v>
      </c>
      <c r="B33" s="175">
        <f>SUM(B20:B32)</f>
        <v>1069</v>
      </c>
      <c r="C33" s="175">
        <f t="shared" ref="C33:L33" si="1">SUM(C20:C32)</f>
        <v>941</v>
      </c>
      <c r="D33" s="175">
        <f t="shared" si="1"/>
        <v>128</v>
      </c>
      <c r="E33" s="175">
        <f t="shared" si="1"/>
        <v>455</v>
      </c>
      <c r="F33" s="175">
        <f t="shared" si="1"/>
        <v>332</v>
      </c>
      <c r="G33" s="175">
        <f t="shared" si="1"/>
        <v>40</v>
      </c>
      <c r="H33" s="175">
        <f t="shared" si="1"/>
        <v>576</v>
      </c>
      <c r="I33" s="175">
        <f t="shared" si="1"/>
        <v>119</v>
      </c>
      <c r="J33" s="175">
        <f t="shared" si="1"/>
        <v>126</v>
      </c>
      <c r="K33" s="175">
        <f t="shared" si="1"/>
        <v>0</v>
      </c>
      <c r="L33" s="175">
        <f t="shared" si="1"/>
        <v>168</v>
      </c>
      <c r="M33" s="176">
        <f>SUM(M19:M28)</f>
        <v>0</v>
      </c>
      <c r="R33" s="208"/>
      <c r="S33" s="208"/>
    </row>
    <row r="34" spans="1:19" x14ac:dyDescent="0.45">
      <c r="F34" s="134"/>
      <c r="R34" s="208"/>
      <c r="S34" s="208"/>
    </row>
    <row r="35" spans="1:19" ht="16.149999999999999" thickBot="1" x14ac:dyDescent="0.55000000000000004">
      <c r="A35" s="40" t="s">
        <v>73</v>
      </c>
      <c r="R35" s="208"/>
      <c r="S35" s="208"/>
    </row>
    <row r="36" spans="1:19" x14ac:dyDescent="0.45">
      <c r="A36" s="469" t="s">
        <v>39</v>
      </c>
      <c r="B36" s="470"/>
      <c r="C36" s="470"/>
      <c r="D36" s="470"/>
      <c r="E36" s="253"/>
      <c r="F36" s="251"/>
      <c r="G36" s="469" t="s">
        <v>40</v>
      </c>
      <c r="H36" s="470"/>
      <c r="I36" s="470"/>
      <c r="J36" s="470"/>
      <c r="K36" s="470"/>
      <c r="L36" s="470"/>
      <c r="M36" s="471"/>
      <c r="R36" s="208"/>
      <c r="S36" s="208"/>
    </row>
    <row r="37" spans="1:19" ht="28.5" x14ac:dyDescent="0.45">
      <c r="A37" s="135" t="s">
        <v>6</v>
      </c>
      <c r="B37" s="126" t="s">
        <v>4</v>
      </c>
      <c r="C37" s="127" t="s">
        <v>3</v>
      </c>
      <c r="D37" s="126" t="s">
        <v>37</v>
      </c>
      <c r="E37" s="255" t="s">
        <v>69</v>
      </c>
      <c r="G37" s="136" t="s">
        <v>0</v>
      </c>
      <c r="H37" s="472" t="s">
        <v>16</v>
      </c>
      <c r="I37" s="472"/>
      <c r="J37" s="472"/>
      <c r="K37" s="472" t="s">
        <v>17</v>
      </c>
      <c r="L37" s="472"/>
      <c r="M37" s="473"/>
      <c r="R37" s="208"/>
      <c r="S37" s="208"/>
    </row>
    <row r="38" spans="1:19" ht="14.65" thickBot="1" x14ac:dyDescent="0.5">
      <c r="A38" s="305" t="s">
        <v>66</v>
      </c>
      <c r="B38" s="48">
        <v>93</v>
      </c>
      <c r="C38" s="48">
        <v>75</v>
      </c>
      <c r="D38" s="254">
        <v>1</v>
      </c>
      <c r="E38" s="256"/>
      <c r="G38" s="125"/>
      <c r="H38" s="127" t="s">
        <v>4</v>
      </c>
      <c r="I38" s="127" t="s">
        <v>3</v>
      </c>
      <c r="J38" s="127" t="s">
        <v>5</v>
      </c>
      <c r="K38" s="127" t="s">
        <v>3</v>
      </c>
      <c r="L38" s="127" t="s">
        <v>4</v>
      </c>
      <c r="M38" s="128" t="s">
        <v>5</v>
      </c>
      <c r="R38" s="208"/>
      <c r="S38" s="208"/>
    </row>
    <row r="39" spans="1:19" ht="14.65" thickBot="1" x14ac:dyDescent="0.5">
      <c r="A39" s="137" t="s">
        <v>27</v>
      </c>
      <c r="B39" s="138">
        <f>SUM(B38:B38)</f>
        <v>93</v>
      </c>
      <c r="C39" s="139">
        <f>SUM(C38:C38)</f>
        <v>75</v>
      </c>
      <c r="D39" s="138">
        <f>SUM(D38:D38)</f>
        <v>1</v>
      </c>
      <c r="E39" s="257"/>
      <c r="G39" s="305">
        <v>43718</v>
      </c>
      <c r="H39" s="252">
        <v>70</v>
      </c>
      <c r="I39" s="252">
        <v>70</v>
      </c>
      <c r="J39" s="252">
        <v>0</v>
      </c>
      <c r="K39" s="252">
        <v>0</v>
      </c>
      <c r="L39" s="252">
        <v>0</v>
      </c>
      <c r="M39" s="349">
        <v>0</v>
      </c>
    </row>
    <row r="40" spans="1:19" x14ac:dyDescent="0.45">
      <c r="A40" s="140" t="s">
        <v>63</v>
      </c>
      <c r="B40" s="240">
        <v>65</v>
      </c>
      <c r="C40" s="241">
        <v>45</v>
      </c>
      <c r="D40" s="132">
        <v>0</v>
      </c>
      <c r="E40" s="258"/>
      <c r="G40" s="305">
        <v>43725</v>
      </c>
      <c r="H40" s="252">
        <v>70</v>
      </c>
      <c r="I40" s="252">
        <v>70</v>
      </c>
      <c r="J40" s="252">
        <v>0</v>
      </c>
      <c r="K40" s="252">
        <v>0</v>
      </c>
      <c r="L40" s="252">
        <v>0</v>
      </c>
      <c r="M40" s="349">
        <v>0</v>
      </c>
    </row>
    <row r="41" spans="1:19" ht="14.65" thickBot="1" x14ac:dyDescent="0.5">
      <c r="A41" s="140" t="s">
        <v>65</v>
      </c>
      <c r="B41" s="240">
        <v>197</v>
      </c>
      <c r="C41" s="241">
        <v>122</v>
      </c>
      <c r="D41" s="132">
        <v>0</v>
      </c>
      <c r="E41" s="258"/>
      <c r="G41" s="397">
        <v>43732</v>
      </c>
      <c r="H41" s="405">
        <v>60</v>
      </c>
      <c r="I41" s="405">
        <v>60</v>
      </c>
      <c r="J41" s="405">
        <v>0</v>
      </c>
      <c r="K41" s="405">
        <v>0</v>
      </c>
      <c r="L41" s="405">
        <v>0</v>
      </c>
      <c r="M41" s="406">
        <v>0</v>
      </c>
    </row>
    <row r="42" spans="1:19" ht="14.65" thickBot="1" x14ac:dyDescent="0.5">
      <c r="A42" s="141" t="s">
        <v>45</v>
      </c>
      <c r="B42" s="242">
        <v>149</v>
      </c>
      <c r="C42" s="243">
        <v>221</v>
      </c>
      <c r="D42" s="169">
        <v>0</v>
      </c>
      <c r="E42" s="259"/>
      <c r="G42" s="398" t="s">
        <v>27</v>
      </c>
      <c r="H42" s="399">
        <f t="shared" ref="H42:I42" si="2">SUM(H36:H41)</f>
        <v>200</v>
      </c>
      <c r="I42" s="399">
        <f t="shared" si="2"/>
        <v>200</v>
      </c>
      <c r="J42" s="399">
        <f>SUM(J36:J41)</f>
        <v>0</v>
      </c>
      <c r="K42" s="399">
        <f>SUM(K36:K41)</f>
        <v>0</v>
      </c>
      <c r="L42" s="399">
        <f>SUM(L36:L41)</f>
        <v>0</v>
      </c>
      <c r="M42" s="400">
        <f>SUM(M36:M41)</f>
        <v>0</v>
      </c>
      <c r="N42" s="142"/>
      <c r="O42" s="142"/>
      <c r="P42" s="84"/>
    </row>
    <row r="43" spans="1:19" x14ac:dyDescent="0.45">
      <c r="A43" s="143" t="s">
        <v>52</v>
      </c>
      <c r="B43" s="244">
        <v>93</v>
      </c>
      <c r="C43" s="245">
        <v>75</v>
      </c>
      <c r="D43" s="172">
        <v>1</v>
      </c>
      <c r="E43" s="260"/>
      <c r="G43" s="144"/>
      <c r="H43" s="145"/>
      <c r="I43" s="145"/>
      <c r="J43" s="145"/>
      <c r="K43" s="145"/>
      <c r="L43" s="145"/>
      <c r="M43" s="145"/>
      <c r="N43" s="142"/>
      <c r="O43" s="142"/>
      <c r="P43" s="84"/>
    </row>
    <row r="44" spans="1:19" x14ac:dyDescent="0.45">
      <c r="A44" s="143" t="s">
        <v>51</v>
      </c>
      <c r="B44" s="244"/>
      <c r="C44" s="245"/>
      <c r="D44" s="172"/>
      <c r="E44" s="260"/>
      <c r="G44" s="144"/>
      <c r="H44" s="145"/>
      <c r="I44" s="145"/>
      <c r="J44" s="145"/>
      <c r="K44" s="145"/>
      <c r="L44" s="145"/>
      <c r="M44" s="145"/>
      <c r="N44" s="142"/>
      <c r="O44" s="142"/>
      <c r="P44" s="84"/>
    </row>
    <row r="45" spans="1:19" ht="14.65" thickBot="1" x14ac:dyDescent="0.5">
      <c r="A45" s="146" t="s">
        <v>31</v>
      </c>
      <c r="B45" s="246">
        <f>SUM(B40:B44)</f>
        <v>504</v>
      </c>
      <c r="C45" s="246">
        <f t="shared" ref="C45:D45" si="3">SUM(C40:C44)</f>
        <v>463</v>
      </c>
      <c r="D45" s="246">
        <f t="shared" si="3"/>
        <v>1</v>
      </c>
      <c r="E45" s="395">
        <f>(D45)/(B45+C45)</f>
        <v>1.0341261633919339E-3</v>
      </c>
    </row>
    <row r="46" spans="1:19" s="167" customFormat="1" x14ac:dyDescent="0.45">
      <c r="A46" s="286" t="s">
        <v>74</v>
      </c>
      <c r="B46" s="287"/>
      <c r="C46" s="287"/>
      <c r="D46" s="287"/>
      <c r="E46" s="288"/>
      <c r="F46" s="124"/>
      <c r="G46" s="124"/>
      <c r="H46" s="124"/>
      <c r="I46" s="124"/>
      <c r="J46" s="124"/>
      <c r="K46" s="124"/>
      <c r="L46" s="124"/>
      <c r="M46" s="124"/>
      <c r="N46" s="124"/>
      <c r="O46" s="124"/>
    </row>
    <row r="47" spans="1:19" x14ac:dyDescent="0.45">
      <c r="A47" s="147"/>
    </row>
    <row r="48" spans="1:19" ht="16.149999999999999" thickBot="1" x14ac:dyDescent="0.55000000000000004">
      <c r="A48" s="40" t="s">
        <v>19</v>
      </c>
    </row>
    <row r="49" spans="1:15" x14ac:dyDescent="0.45">
      <c r="A49" s="475" t="s">
        <v>32</v>
      </c>
      <c r="B49" s="476"/>
      <c r="C49" s="476"/>
      <c r="D49" s="476"/>
      <c r="E49" s="476"/>
      <c r="F49" s="476"/>
      <c r="G49" s="476"/>
      <c r="H49" s="477"/>
    </row>
    <row r="50" spans="1:15" x14ac:dyDescent="0.45">
      <c r="A50" s="148" t="s">
        <v>0</v>
      </c>
      <c r="B50" s="149" t="s">
        <v>9</v>
      </c>
      <c r="C50" s="457" t="s">
        <v>16</v>
      </c>
      <c r="D50" s="458"/>
      <c r="E50" s="459"/>
      <c r="F50" s="457" t="s">
        <v>17</v>
      </c>
      <c r="G50" s="458"/>
      <c r="H50" s="474"/>
    </row>
    <row r="51" spans="1:15" ht="15.75" x14ac:dyDescent="0.5">
      <c r="A51" s="76"/>
      <c r="B51" s="127"/>
      <c r="C51" s="127" t="s">
        <v>4</v>
      </c>
      <c r="D51" s="127" t="s">
        <v>3</v>
      </c>
      <c r="E51" s="127" t="s">
        <v>5</v>
      </c>
      <c r="F51" s="150" t="s">
        <v>3</v>
      </c>
      <c r="G51" s="127" t="s">
        <v>4</v>
      </c>
      <c r="H51" s="128" t="s">
        <v>5</v>
      </c>
    </row>
    <row r="52" spans="1:15" x14ac:dyDescent="0.45">
      <c r="A52" s="387" t="s">
        <v>51</v>
      </c>
      <c r="B52" s="354" t="s">
        <v>87</v>
      </c>
      <c r="C52" s="353">
        <f>324-C60-C61</f>
        <v>1</v>
      </c>
      <c r="D52" s="353">
        <f>289-D61-D60</f>
        <v>64</v>
      </c>
      <c r="E52" s="353">
        <v>0</v>
      </c>
      <c r="F52" s="261">
        <v>0</v>
      </c>
      <c r="G52" s="261">
        <v>0</v>
      </c>
      <c r="H52" s="262">
        <v>0</v>
      </c>
    </row>
    <row r="53" spans="1:15" x14ac:dyDescent="0.45">
      <c r="A53" s="387" t="s">
        <v>51</v>
      </c>
      <c r="B53" s="354" t="s">
        <v>88</v>
      </c>
      <c r="C53" s="353">
        <v>222</v>
      </c>
      <c r="D53" s="353">
        <v>143</v>
      </c>
      <c r="E53" s="353">
        <v>0</v>
      </c>
      <c r="F53" s="261">
        <v>0</v>
      </c>
      <c r="G53" s="261">
        <v>0</v>
      </c>
      <c r="H53" s="262">
        <v>0</v>
      </c>
    </row>
    <row r="54" spans="1:15" x14ac:dyDescent="0.45">
      <c r="A54" s="346"/>
      <c r="B54" s="354"/>
      <c r="C54" s="353"/>
      <c r="D54" s="353"/>
      <c r="E54" s="353"/>
      <c r="F54" s="151"/>
      <c r="G54" s="151"/>
      <c r="H54" s="152"/>
    </row>
    <row r="55" spans="1:15" x14ac:dyDescent="0.45">
      <c r="A55" s="346"/>
      <c r="B55" s="354"/>
      <c r="C55" s="353"/>
      <c r="D55" s="353"/>
      <c r="E55" s="353"/>
      <c r="F55" s="151"/>
      <c r="G55" s="151"/>
      <c r="H55" s="152"/>
    </row>
    <row r="56" spans="1:15" x14ac:dyDescent="0.45">
      <c r="A56" s="346"/>
      <c r="B56" s="354"/>
      <c r="C56" s="353"/>
      <c r="D56" s="353"/>
      <c r="E56" s="353"/>
      <c r="F56" s="151"/>
      <c r="G56" s="151"/>
      <c r="H56" s="152"/>
    </row>
    <row r="57" spans="1:15" ht="14.65" thickBot="1" x14ac:dyDescent="0.5">
      <c r="A57" s="153"/>
      <c r="B57" s="154"/>
      <c r="C57" s="155"/>
      <c r="D57" s="155"/>
      <c r="E57" s="151"/>
      <c r="F57" s="155"/>
      <c r="G57" s="155"/>
      <c r="H57" s="156"/>
      <c r="I57" s="157"/>
      <c r="J57" s="157"/>
    </row>
    <row r="58" spans="1:15" ht="14.65" thickBot="1" x14ac:dyDescent="0.5">
      <c r="A58" s="316" t="s">
        <v>27</v>
      </c>
      <c r="B58" s="317"/>
      <c r="C58" s="318">
        <f>SUM(C52:C57)</f>
        <v>223</v>
      </c>
      <c r="D58" s="318">
        <f>SUM(D52:D57)</f>
        <v>207</v>
      </c>
      <c r="E58" s="318">
        <f t="shared" ref="E58:H58" si="4">SUM(E52:E57)</f>
        <v>0</v>
      </c>
      <c r="F58" s="318">
        <f t="shared" si="4"/>
        <v>0</v>
      </c>
      <c r="G58" s="318">
        <f t="shared" si="4"/>
        <v>0</v>
      </c>
      <c r="H58" s="319">
        <f t="shared" si="4"/>
        <v>0</v>
      </c>
      <c r="I58" s="157"/>
      <c r="J58" s="157"/>
    </row>
    <row r="59" spans="1:15" s="167" customFormat="1" x14ac:dyDescent="0.45">
      <c r="A59" s="237" t="s">
        <v>65</v>
      </c>
      <c r="B59" s="236"/>
      <c r="C59" s="407">
        <v>26</v>
      </c>
      <c r="D59" s="407">
        <v>26</v>
      </c>
      <c r="E59" s="327">
        <v>0</v>
      </c>
      <c r="F59" s="321"/>
      <c r="G59" s="321"/>
      <c r="H59" s="322"/>
      <c r="I59" s="157" t="s">
        <v>86</v>
      </c>
      <c r="J59" s="157"/>
      <c r="K59" s="124"/>
      <c r="L59" s="124"/>
      <c r="M59" s="124"/>
      <c r="N59" s="124"/>
      <c r="O59" s="124"/>
    </row>
    <row r="60" spans="1:15" s="167" customFormat="1" x14ac:dyDescent="0.45">
      <c r="A60" s="238" t="s">
        <v>45</v>
      </c>
      <c r="B60" s="235"/>
      <c r="C60" s="328">
        <v>286</v>
      </c>
      <c r="D60" s="328">
        <v>210</v>
      </c>
      <c r="E60" s="328"/>
      <c r="F60" s="320"/>
      <c r="G60" s="320"/>
      <c r="H60" s="323"/>
      <c r="I60" s="157" t="s">
        <v>87</v>
      </c>
      <c r="J60" s="157"/>
      <c r="K60" s="124"/>
      <c r="L60" s="124"/>
      <c r="M60" s="124"/>
      <c r="N60" s="124"/>
      <c r="O60" s="124"/>
    </row>
    <row r="61" spans="1:15" s="167" customFormat="1" x14ac:dyDescent="0.45">
      <c r="A61" s="238" t="s">
        <v>68</v>
      </c>
      <c r="B61" s="235"/>
      <c r="C61" s="320">
        <v>37</v>
      </c>
      <c r="D61" s="320">
        <v>15</v>
      </c>
      <c r="E61" s="320"/>
      <c r="F61" s="320"/>
      <c r="G61" s="320"/>
      <c r="H61" s="323"/>
      <c r="I61" s="157" t="s">
        <v>87</v>
      </c>
      <c r="J61" s="157"/>
      <c r="K61" s="124"/>
      <c r="L61" s="124"/>
      <c r="M61" s="124"/>
      <c r="N61" s="124"/>
      <c r="O61" s="124"/>
    </row>
    <row r="62" spans="1:15" s="167" customFormat="1" ht="14.65" thickBot="1" x14ac:dyDescent="0.5">
      <c r="A62" s="239" t="s">
        <v>51</v>
      </c>
      <c r="B62" s="324"/>
      <c r="C62" s="408">
        <v>223</v>
      </c>
      <c r="D62" s="408">
        <v>207</v>
      </c>
      <c r="E62" s="325"/>
      <c r="F62" s="325"/>
      <c r="G62" s="325"/>
      <c r="H62" s="326"/>
      <c r="I62" s="157" t="s">
        <v>89</v>
      </c>
      <c r="J62" s="157"/>
      <c r="K62" s="124"/>
      <c r="L62" s="124"/>
      <c r="M62" s="124"/>
      <c r="N62" s="124"/>
      <c r="O62" s="124"/>
    </row>
    <row r="63" spans="1:15" ht="14.65" thickBot="1" x14ac:dyDescent="0.5">
      <c r="A63" s="401" t="s">
        <v>31</v>
      </c>
      <c r="B63" s="402"/>
      <c r="C63" s="403">
        <f>SUM(C59:C62)</f>
        <v>572</v>
      </c>
      <c r="D63" s="403">
        <f t="shared" ref="D63:H63" si="5">SUM(D59:D62)</f>
        <v>458</v>
      </c>
      <c r="E63" s="403">
        <f t="shared" si="5"/>
        <v>0</v>
      </c>
      <c r="F63" s="403">
        <f t="shared" si="5"/>
        <v>0</v>
      </c>
      <c r="G63" s="403">
        <f t="shared" si="5"/>
        <v>0</v>
      </c>
      <c r="H63" s="404">
        <f t="shared" si="5"/>
        <v>0</v>
      </c>
    </row>
    <row r="64" spans="1:15" x14ac:dyDescent="0.45">
      <c r="A64" s="158"/>
    </row>
    <row r="65" spans="1:15" ht="14.65" thickBot="1" x14ac:dyDescent="0.5">
      <c r="M65"/>
      <c r="N65"/>
      <c r="O65"/>
    </row>
    <row r="66" spans="1:15" x14ac:dyDescent="0.45">
      <c r="A66" s="460" t="s">
        <v>33</v>
      </c>
      <c r="B66" s="461"/>
      <c r="C66" s="461"/>
      <c r="D66" s="461"/>
      <c r="E66" s="461"/>
      <c r="F66" s="462"/>
      <c r="G66" s="159"/>
      <c r="M66"/>
      <c r="N66"/>
      <c r="O66"/>
    </row>
    <row r="67" spans="1:15" x14ac:dyDescent="0.45">
      <c r="A67" s="161"/>
      <c r="B67" s="457" t="s">
        <v>17</v>
      </c>
      <c r="C67" s="458"/>
      <c r="D67" s="458"/>
      <c r="E67" s="463" t="s">
        <v>15</v>
      </c>
      <c r="F67" s="464"/>
      <c r="G67" s="159"/>
      <c r="M67"/>
      <c r="N67"/>
      <c r="O67"/>
    </row>
    <row r="68" spans="1:15" x14ac:dyDescent="0.45">
      <c r="A68" s="160" t="s">
        <v>0</v>
      </c>
      <c r="B68" s="127" t="s">
        <v>4</v>
      </c>
      <c r="C68" s="127" t="s">
        <v>3</v>
      </c>
      <c r="D68" s="127" t="s">
        <v>5</v>
      </c>
      <c r="E68" s="162" t="s">
        <v>4</v>
      </c>
      <c r="F68" s="163" t="s">
        <v>3</v>
      </c>
      <c r="M68"/>
      <c r="N68"/>
      <c r="O68"/>
    </row>
    <row r="69" spans="1:15" ht="14.65" thickBot="1" x14ac:dyDescent="0.5">
      <c r="A69" s="129" t="s">
        <v>70</v>
      </c>
      <c r="B69" s="263">
        <v>42</v>
      </c>
      <c r="C69" s="263">
        <v>24</v>
      </c>
      <c r="D69" s="264">
        <v>5</v>
      </c>
      <c r="E69" s="265">
        <v>0</v>
      </c>
      <c r="F69" s="266">
        <v>0</v>
      </c>
      <c r="M69"/>
      <c r="N69"/>
      <c r="O69"/>
    </row>
    <row r="70" spans="1:15" ht="14.65" thickBot="1" x14ac:dyDescent="0.5">
      <c r="A70" s="217" t="s">
        <v>27</v>
      </c>
      <c r="B70" s="218">
        <f>SUM(B69:B69)</f>
        <v>42</v>
      </c>
      <c r="C70" s="218">
        <f>SUM(C69:C69)</f>
        <v>24</v>
      </c>
      <c r="D70" s="218">
        <f>SUM(D69:D69)</f>
        <v>5</v>
      </c>
      <c r="E70" s="218">
        <f>SUM(E69:E69)</f>
        <v>0</v>
      </c>
      <c r="F70" s="219">
        <f>SUM(F69:F69)</f>
        <v>0</v>
      </c>
      <c r="M70"/>
      <c r="N70"/>
      <c r="O70"/>
    </row>
    <row r="71" spans="1:15" x14ac:dyDescent="0.45">
      <c r="A71" s="164" t="s">
        <v>57</v>
      </c>
      <c r="B71" s="130">
        <v>0</v>
      </c>
      <c r="C71" s="130">
        <v>0</v>
      </c>
      <c r="D71" s="130">
        <v>0</v>
      </c>
      <c r="E71" s="130">
        <v>0</v>
      </c>
      <c r="F71" s="131">
        <v>2</v>
      </c>
    </row>
    <row r="72" spans="1:15" x14ac:dyDescent="0.45">
      <c r="A72" s="165" t="s">
        <v>55</v>
      </c>
      <c r="B72" s="169">
        <v>0</v>
      </c>
      <c r="C72" s="169">
        <v>0</v>
      </c>
      <c r="D72" s="169">
        <v>0</v>
      </c>
      <c r="E72" s="169">
        <v>1</v>
      </c>
      <c r="F72" s="170">
        <v>0</v>
      </c>
    </row>
    <row r="73" spans="1:15" x14ac:dyDescent="0.45">
      <c r="A73" s="165" t="s">
        <v>58</v>
      </c>
      <c r="B73" s="169">
        <v>0</v>
      </c>
      <c r="C73" s="169">
        <v>0</v>
      </c>
      <c r="D73" s="169">
        <v>0</v>
      </c>
      <c r="E73" s="169">
        <v>10</v>
      </c>
      <c r="F73" s="170">
        <v>1</v>
      </c>
    </row>
    <row r="74" spans="1:15" x14ac:dyDescent="0.45">
      <c r="A74" s="165" t="s">
        <v>80</v>
      </c>
      <c r="B74" s="169">
        <v>0</v>
      </c>
      <c r="C74" s="169">
        <v>0</v>
      </c>
      <c r="D74" s="169">
        <v>0</v>
      </c>
      <c r="E74" s="169">
        <v>17</v>
      </c>
      <c r="F74" s="170">
        <v>25</v>
      </c>
    </row>
    <row r="75" spans="1:15" x14ac:dyDescent="0.45">
      <c r="A75" s="165" t="s">
        <v>63</v>
      </c>
      <c r="B75" s="169">
        <v>26</v>
      </c>
      <c r="C75" s="169">
        <v>27</v>
      </c>
      <c r="D75" s="169">
        <v>0</v>
      </c>
      <c r="E75" s="169">
        <v>27</v>
      </c>
      <c r="F75" s="170">
        <v>52</v>
      </c>
    </row>
    <row r="76" spans="1:15" x14ac:dyDescent="0.45">
      <c r="A76" s="165" t="s">
        <v>65</v>
      </c>
      <c r="B76" s="169">
        <v>211</v>
      </c>
      <c r="C76" s="169">
        <v>162</v>
      </c>
      <c r="D76" s="169">
        <v>11</v>
      </c>
      <c r="E76" s="169">
        <v>13</v>
      </c>
      <c r="F76" s="170">
        <v>15</v>
      </c>
    </row>
    <row r="77" spans="1:15" s="167" customFormat="1" x14ac:dyDescent="0.45">
      <c r="A77" s="165" t="s">
        <v>45</v>
      </c>
      <c r="B77" s="169">
        <v>114</v>
      </c>
      <c r="C77" s="169">
        <v>104</v>
      </c>
      <c r="D77" s="169">
        <v>18</v>
      </c>
      <c r="E77" s="169">
        <v>0</v>
      </c>
      <c r="F77" s="170">
        <v>0</v>
      </c>
      <c r="G77" s="124"/>
      <c r="H77" s="124"/>
      <c r="I77" s="124"/>
      <c r="J77" s="124"/>
      <c r="K77" s="124"/>
      <c r="L77" s="124"/>
      <c r="M77" s="124"/>
      <c r="N77" s="124"/>
      <c r="O77" s="124"/>
    </row>
    <row r="78" spans="1:15" s="167" customFormat="1" x14ac:dyDescent="0.45">
      <c r="A78" s="165" t="s">
        <v>67</v>
      </c>
      <c r="B78" s="169">
        <v>62</v>
      </c>
      <c r="C78" s="169">
        <v>15</v>
      </c>
      <c r="D78" s="169">
        <v>4</v>
      </c>
      <c r="E78" s="169">
        <v>0</v>
      </c>
      <c r="F78" s="170">
        <v>0</v>
      </c>
      <c r="G78" s="124"/>
      <c r="H78" s="124"/>
      <c r="I78" s="124"/>
      <c r="J78" s="124"/>
      <c r="K78" s="124"/>
      <c r="L78" s="124"/>
      <c r="M78" s="124"/>
      <c r="N78" s="124"/>
      <c r="O78" s="124"/>
    </row>
    <row r="79" spans="1:15" s="167" customFormat="1" x14ac:dyDescent="0.45">
      <c r="A79" s="165" t="s">
        <v>70</v>
      </c>
      <c r="B79" s="169">
        <v>42</v>
      </c>
      <c r="C79" s="169">
        <v>24</v>
      </c>
      <c r="D79" s="169">
        <v>5</v>
      </c>
      <c r="E79" s="169">
        <v>0</v>
      </c>
      <c r="F79" s="170">
        <v>0</v>
      </c>
      <c r="G79" s="124"/>
      <c r="H79" s="124"/>
      <c r="I79" s="124"/>
      <c r="J79" s="124"/>
      <c r="K79" s="124"/>
      <c r="L79" s="124"/>
      <c r="M79" s="124"/>
      <c r="N79" s="124"/>
      <c r="O79" s="124"/>
    </row>
    <row r="80" spans="1:15" s="167" customFormat="1" x14ac:dyDescent="0.45">
      <c r="A80" s="165" t="s">
        <v>75</v>
      </c>
      <c r="B80" s="169"/>
      <c r="C80" s="169"/>
      <c r="D80" s="169"/>
      <c r="E80" s="169"/>
      <c r="F80" s="170"/>
      <c r="G80" s="124"/>
      <c r="H80" s="124"/>
      <c r="I80" s="124"/>
      <c r="J80" s="124"/>
      <c r="K80" s="124"/>
      <c r="L80" s="124"/>
      <c r="M80" s="124"/>
      <c r="N80" s="124"/>
      <c r="O80" s="124"/>
    </row>
    <row r="81" spans="1:11" x14ac:dyDescent="0.45">
      <c r="A81" s="165" t="s">
        <v>78</v>
      </c>
      <c r="B81" s="169"/>
      <c r="C81" s="169"/>
      <c r="D81" s="169"/>
      <c r="E81" s="169"/>
      <c r="F81" s="170"/>
    </row>
    <row r="82" spans="1:11" ht="14.65" thickBot="1" x14ac:dyDescent="0.5">
      <c r="A82" s="306" t="s">
        <v>79</v>
      </c>
      <c r="B82" s="172"/>
      <c r="C82" s="172"/>
      <c r="D82" s="172"/>
      <c r="E82" s="172"/>
      <c r="F82" s="173"/>
    </row>
    <row r="83" spans="1:11" ht="14.65" thickBot="1" x14ac:dyDescent="0.5">
      <c r="A83" s="307" t="s">
        <v>31</v>
      </c>
      <c r="B83" s="308">
        <f t="shared" ref="B83:E83" si="6">SUM(B71:B82)</f>
        <v>455</v>
      </c>
      <c r="C83" s="308">
        <f t="shared" si="6"/>
        <v>332</v>
      </c>
      <c r="D83" s="308">
        <f t="shared" si="6"/>
        <v>38</v>
      </c>
      <c r="E83" s="308">
        <f t="shared" si="6"/>
        <v>68</v>
      </c>
      <c r="F83" s="309">
        <f>SUM(F71:F82)</f>
        <v>95</v>
      </c>
    </row>
    <row r="85" spans="1:11" x14ac:dyDescent="0.45">
      <c r="A85" s="124" t="s">
        <v>90</v>
      </c>
    </row>
    <row r="86" spans="1:11" ht="10.5" customHeight="1" x14ac:dyDescent="0.45"/>
    <row r="87" spans="1:11" x14ac:dyDescent="0.45">
      <c r="K87" s="166"/>
    </row>
  </sheetData>
  <mergeCells count="14">
    <mergeCell ref="C50:E50"/>
    <mergeCell ref="A66:F66"/>
    <mergeCell ref="B67:D67"/>
    <mergeCell ref="E67:F67"/>
    <mergeCell ref="A1:R1"/>
    <mergeCell ref="B4:D4"/>
    <mergeCell ref="E4:G4"/>
    <mergeCell ref="I4:J4"/>
    <mergeCell ref="A36:D36"/>
    <mergeCell ref="G36:M36"/>
    <mergeCell ref="H37:J37"/>
    <mergeCell ref="K37:M37"/>
    <mergeCell ref="F50:H50"/>
    <mergeCell ref="A49:H4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topLeftCell="A40" workbookViewId="0">
      <selection activeCell="K75" sqref="K75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478" t="s">
        <v>35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</row>
    <row r="2" spans="1:27" ht="18" x14ac:dyDescent="0.55000000000000004">
      <c r="A2" s="1"/>
    </row>
    <row r="3" spans="1:27" ht="16.149999999999999" thickBot="1" x14ac:dyDescent="0.55000000000000004">
      <c r="A3" s="40" t="s">
        <v>20</v>
      </c>
      <c r="L3" s="16"/>
      <c r="M3" s="16"/>
      <c r="N3" s="16"/>
      <c r="O3" s="16"/>
      <c r="P3" s="16"/>
    </row>
    <row r="4" spans="1:27" x14ac:dyDescent="0.45">
      <c r="A4" s="188" t="s">
        <v>0</v>
      </c>
      <c r="B4" s="480" t="s">
        <v>16</v>
      </c>
      <c r="C4" s="480"/>
      <c r="D4" s="480"/>
      <c r="E4" s="480" t="s">
        <v>17</v>
      </c>
      <c r="F4" s="480"/>
      <c r="G4" s="480"/>
      <c r="H4" s="201" t="s">
        <v>14</v>
      </c>
      <c r="I4" s="480" t="s">
        <v>15</v>
      </c>
      <c r="J4" s="480"/>
      <c r="K4" s="184" t="s">
        <v>1</v>
      </c>
      <c r="L4" s="16"/>
      <c r="M4" s="16"/>
      <c r="N4" s="16"/>
      <c r="O4" s="16"/>
      <c r="P4" s="16"/>
    </row>
    <row r="5" spans="1:27" x14ac:dyDescent="0.45">
      <c r="A5" s="185"/>
      <c r="B5" s="182" t="s">
        <v>3</v>
      </c>
      <c r="C5" s="182" t="s">
        <v>4</v>
      </c>
      <c r="D5" s="182" t="s">
        <v>5</v>
      </c>
      <c r="E5" s="182" t="s">
        <v>3</v>
      </c>
      <c r="F5" s="182" t="s">
        <v>4</v>
      </c>
      <c r="G5" s="182" t="s">
        <v>5</v>
      </c>
      <c r="H5" s="182"/>
      <c r="I5" s="182" t="s">
        <v>3</v>
      </c>
      <c r="J5" s="182" t="s">
        <v>4</v>
      </c>
      <c r="K5" s="183"/>
      <c r="L5" s="16"/>
      <c r="M5" s="16"/>
      <c r="N5" s="16"/>
      <c r="O5" s="16"/>
      <c r="P5" s="16"/>
    </row>
    <row r="6" spans="1:27" ht="15" customHeight="1" x14ac:dyDescent="0.45">
      <c r="A6" s="428">
        <v>43711</v>
      </c>
      <c r="B6" s="425">
        <v>78</v>
      </c>
      <c r="C6" s="425">
        <v>180</v>
      </c>
      <c r="D6" s="425">
        <v>21</v>
      </c>
      <c r="E6" s="425">
        <v>26</v>
      </c>
      <c r="F6" s="425">
        <v>15</v>
      </c>
      <c r="G6" s="425">
        <v>0</v>
      </c>
      <c r="H6" s="425">
        <v>19</v>
      </c>
      <c r="I6" s="425">
        <v>0</v>
      </c>
      <c r="J6" s="425">
        <v>0</v>
      </c>
      <c r="K6" s="427">
        <v>0</v>
      </c>
      <c r="L6" s="16"/>
      <c r="M6" s="16"/>
      <c r="N6" s="16"/>
      <c r="O6" s="16"/>
      <c r="P6" s="16"/>
    </row>
    <row r="7" spans="1:27" x14ac:dyDescent="0.45">
      <c r="A7" s="430">
        <v>43712</v>
      </c>
      <c r="B7" s="425">
        <v>83</v>
      </c>
      <c r="C7" s="425">
        <v>86</v>
      </c>
      <c r="D7" s="425">
        <v>10</v>
      </c>
      <c r="E7" s="425">
        <v>0</v>
      </c>
      <c r="F7" s="425">
        <v>0</v>
      </c>
      <c r="G7" s="425">
        <v>0</v>
      </c>
      <c r="H7" s="425">
        <v>33</v>
      </c>
      <c r="I7" s="425">
        <v>0</v>
      </c>
      <c r="J7" s="425">
        <v>0</v>
      </c>
      <c r="K7" s="427">
        <v>0</v>
      </c>
    </row>
    <row r="8" spans="1:27" x14ac:dyDescent="0.45">
      <c r="A8" s="428">
        <v>43713</v>
      </c>
      <c r="B8" s="425">
        <v>25</v>
      </c>
      <c r="C8" s="425">
        <v>31</v>
      </c>
      <c r="D8" s="425">
        <v>6</v>
      </c>
      <c r="E8" s="425">
        <v>3</v>
      </c>
      <c r="F8" s="425">
        <v>10</v>
      </c>
      <c r="G8" s="425">
        <v>0</v>
      </c>
      <c r="H8" s="425">
        <v>41</v>
      </c>
      <c r="I8" s="425">
        <v>0</v>
      </c>
      <c r="J8" s="425">
        <v>0</v>
      </c>
      <c r="K8" s="427">
        <v>0</v>
      </c>
    </row>
    <row r="9" spans="1:27" x14ac:dyDescent="0.45">
      <c r="A9" s="428">
        <v>43714</v>
      </c>
      <c r="B9" s="425">
        <v>37</v>
      </c>
      <c r="C9" s="425">
        <v>46</v>
      </c>
      <c r="D9" s="425">
        <v>0</v>
      </c>
      <c r="E9" s="425">
        <v>0</v>
      </c>
      <c r="F9" s="425">
        <v>0</v>
      </c>
      <c r="G9" s="425">
        <v>0</v>
      </c>
      <c r="H9" s="425">
        <v>0</v>
      </c>
      <c r="I9" s="425">
        <v>0</v>
      </c>
      <c r="J9" s="425">
        <v>0</v>
      </c>
      <c r="K9" s="427">
        <v>0</v>
      </c>
    </row>
    <row r="10" spans="1:27" s="167" customFormat="1" x14ac:dyDescent="0.45">
      <c r="A10" s="428">
        <v>43718</v>
      </c>
      <c r="B10" s="425">
        <v>21</v>
      </c>
      <c r="C10" s="425">
        <v>11</v>
      </c>
      <c r="D10" s="425">
        <v>0</v>
      </c>
      <c r="E10" s="425">
        <v>3</v>
      </c>
      <c r="F10" s="425">
        <v>9</v>
      </c>
      <c r="G10" s="425">
        <v>0</v>
      </c>
      <c r="H10" s="425">
        <v>15</v>
      </c>
      <c r="I10" s="425">
        <v>0</v>
      </c>
      <c r="J10" s="425">
        <v>0</v>
      </c>
      <c r="K10" s="427">
        <v>0</v>
      </c>
    </row>
    <row r="11" spans="1:27" s="167" customFormat="1" x14ac:dyDescent="0.45">
      <c r="A11" s="428">
        <v>43721</v>
      </c>
      <c r="B11" s="425">
        <v>13</v>
      </c>
      <c r="C11" s="425">
        <v>13</v>
      </c>
      <c r="D11" s="425">
        <v>2</v>
      </c>
      <c r="E11" s="425">
        <v>1</v>
      </c>
      <c r="F11" s="425">
        <v>4</v>
      </c>
      <c r="G11" s="425">
        <v>0</v>
      </c>
      <c r="H11" s="425">
        <v>10</v>
      </c>
      <c r="I11" s="425">
        <v>0</v>
      </c>
      <c r="J11" s="425">
        <v>0</v>
      </c>
      <c r="K11" s="427">
        <v>0</v>
      </c>
    </row>
    <row r="12" spans="1:27" s="167" customFormat="1" x14ac:dyDescent="0.45">
      <c r="A12" s="428">
        <v>43725</v>
      </c>
      <c r="B12" s="425">
        <v>31</v>
      </c>
      <c r="C12" s="425">
        <v>8</v>
      </c>
      <c r="D12" s="425">
        <v>0</v>
      </c>
      <c r="E12" s="425">
        <v>6</v>
      </c>
      <c r="F12" s="425">
        <v>8</v>
      </c>
      <c r="G12" s="425">
        <v>0</v>
      </c>
      <c r="H12" s="425">
        <v>4</v>
      </c>
      <c r="I12" s="425">
        <v>0</v>
      </c>
      <c r="J12" s="425">
        <v>0</v>
      </c>
      <c r="K12" s="427">
        <v>0</v>
      </c>
    </row>
    <row r="13" spans="1:27" s="167" customFormat="1" x14ac:dyDescent="0.45">
      <c r="A13" s="428">
        <v>43728</v>
      </c>
      <c r="B13" s="425">
        <v>0</v>
      </c>
      <c r="C13" s="425">
        <v>0</v>
      </c>
      <c r="D13" s="425">
        <v>0</v>
      </c>
      <c r="E13" s="425">
        <v>0</v>
      </c>
      <c r="F13" s="425">
        <v>0</v>
      </c>
      <c r="G13" s="425">
        <v>0</v>
      </c>
      <c r="H13" s="425">
        <v>0</v>
      </c>
      <c r="I13" s="425">
        <v>0</v>
      </c>
      <c r="J13" s="425">
        <v>0</v>
      </c>
      <c r="K13" s="427">
        <v>0</v>
      </c>
    </row>
    <row r="14" spans="1:27" s="167" customFormat="1" x14ac:dyDescent="0.45">
      <c r="A14" s="429">
        <v>43732</v>
      </c>
      <c r="B14" s="425">
        <v>9</v>
      </c>
      <c r="C14" s="425">
        <v>4</v>
      </c>
      <c r="D14" s="425">
        <v>0</v>
      </c>
      <c r="E14" s="425">
        <v>4</v>
      </c>
      <c r="F14" s="425">
        <v>2</v>
      </c>
      <c r="G14" s="425">
        <v>0</v>
      </c>
      <c r="H14" s="426">
        <v>9</v>
      </c>
      <c r="I14" s="425">
        <v>0</v>
      </c>
      <c r="J14" s="425">
        <v>0</v>
      </c>
      <c r="K14" s="427">
        <v>0</v>
      </c>
    </row>
    <row r="15" spans="1:27" x14ac:dyDescent="0.45">
      <c r="A15" s="429">
        <v>43735</v>
      </c>
      <c r="B15" s="425">
        <v>0</v>
      </c>
      <c r="C15" s="425">
        <v>0</v>
      </c>
      <c r="D15" s="425">
        <v>0</v>
      </c>
      <c r="E15" s="425">
        <v>0</v>
      </c>
      <c r="F15" s="425">
        <v>0</v>
      </c>
      <c r="G15" s="426">
        <v>0</v>
      </c>
      <c r="H15" s="426">
        <v>6</v>
      </c>
      <c r="I15" s="425">
        <v>0</v>
      </c>
      <c r="J15" s="425">
        <v>0</v>
      </c>
      <c r="K15" s="427">
        <v>0</v>
      </c>
      <c r="L15" s="16"/>
      <c r="M15" s="16"/>
      <c r="N15" s="16"/>
      <c r="O15" s="16"/>
      <c r="P15" s="16"/>
      <c r="Q15" s="16"/>
      <c r="R15" s="16"/>
    </row>
    <row r="16" spans="1:27" x14ac:dyDescent="0.45">
      <c r="A16" s="186"/>
      <c r="B16" s="179"/>
      <c r="C16" s="179"/>
      <c r="D16" s="179"/>
      <c r="E16" s="179"/>
      <c r="F16" s="179"/>
      <c r="G16" s="179"/>
      <c r="H16" s="179"/>
      <c r="I16" s="179"/>
      <c r="J16" s="179"/>
      <c r="K16" s="181"/>
      <c r="L16" s="16"/>
      <c r="M16" s="16"/>
      <c r="N16" s="16"/>
      <c r="O16" s="16"/>
      <c r="P16" s="16"/>
      <c r="Q16" s="16"/>
      <c r="R16" s="16"/>
    </row>
    <row r="17" spans="1:11" x14ac:dyDescent="0.45">
      <c r="A17" s="186"/>
      <c r="B17" s="179"/>
      <c r="C17" s="179"/>
      <c r="D17" s="179"/>
      <c r="E17" s="179"/>
      <c r="F17" s="179"/>
      <c r="G17" s="179"/>
      <c r="H17" s="179"/>
      <c r="I17" s="179"/>
      <c r="J17" s="179"/>
      <c r="K17" s="181"/>
    </row>
    <row r="18" spans="1:11" s="167" customFormat="1" x14ac:dyDescent="0.45">
      <c r="A18" s="186"/>
      <c r="B18" s="179"/>
      <c r="C18" s="179"/>
      <c r="D18" s="179"/>
      <c r="E18" s="179"/>
      <c r="F18" s="179"/>
      <c r="G18" s="179"/>
      <c r="H18" s="179"/>
      <c r="I18" s="179"/>
      <c r="J18" s="179"/>
      <c r="K18" s="181"/>
    </row>
    <row r="19" spans="1:11" s="167" customFormat="1" ht="14.65" thickBot="1" x14ac:dyDescent="0.5">
      <c r="A19" s="187"/>
      <c r="B19" s="179"/>
      <c r="C19" s="179"/>
      <c r="D19" s="179"/>
      <c r="E19" s="179"/>
      <c r="F19" s="179"/>
      <c r="G19" s="180"/>
      <c r="H19" s="180"/>
      <c r="I19" s="179"/>
      <c r="J19" s="179"/>
      <c r="K19" s="181"/>
    </row>
    <row r="20" spans="1:11" ht="14.65" thickBot="1" x14ac:dyDescent="0.5">
      <c r="A20" s="198" t="s">
        <v>27</v>
      </c>
      <c r="B20" s="199">
        <f t="shared" ref="B20:K20" si="0">SUM(B6:B19)</f>
        <v>297</v>
      </c>
      <c r="C20" s="199">
        <f t="shared" si="0"/>
        <v>379</v>
      </c>
      <c r="D20" s="199">
        <f t="shared" si="0"/>
        <v>39</v>
      </c>
      <c r="E20" s="199">
        <f t="shared" si="0"/>
        <v>43</v>
      </c>
      <c r="F20" s="199">
        <f t="shared" si="0"/>
        <v>48</v>
      </c>
      <c r="G20" s="199">
        <f t="shared" si="0"/>
        <v>0</v>
      </c>
      <c r="H20" s="199">
        <f t="shared" si="0"/>
        <v>137</v>
      </c>
      <c r="I20" s="199">
        <f t="shared" si="0"/>
        <v>0</v>
      </c>
      <c r="J20" s="199">
        <f t="shared" si="0"/>
        <v>0</v>
      </c>
      <c r="K20" s="200">
        <f t="shared" si="0"/>
        <v>0</v>
      </c>
    </row>
    <row r="21" spans="1:11" x14ac:dyDescent="0.45">
      <c r="A21" s="193" t="s">
        <v>54</v>
      </c>
      <c r="B21" s="194">
        <v>0</v>
      </c>
      <c r="C21" s="194">
        <v>0</v>
      </c>
      <c r="D21" s="194">
        <v>0</v>
      </c>
      <c r="E21" s="194">
        <v>0</v>
      </c>
      <c r="F21" s="194">
        <v>0</v>
      </c>
      <c r="G21" s="194">
        <v>0</v>
      </c>
      <c r="H21" s="194">
        <v>11</v>
      </c>
      <c r="I21" s="194">
        <v>0</v>
      </c>
      <c r="J21" s="194">
        <v>0</v>
      </c>
      <c r="K21" s="195">
        <v>0</v>
      </c>
    </row>
    <row r="22" spans="1:11" s="167" customFormat="1" x14ac:dyDescent="0.45">
      <c r="A22" s="196" t="s">
        <v>56</v>
      </c>
      <c r="B22" s="189">
        <v>0</v>
      </c>
      <c r="C22" s="189">
        <v>0</v>
      </c>
      <c r="D22" s="189">
        <v>0</v>
      </c>
      <c r="E22" s="189">
        <v>0</v>
      </c>
      <c r="F22" s="189">
        <v>0</v>
      </c>
      <c r="G22" s="189">
        <v>0</v>
      </c>
      <c r="H22" s="189">
        <v>0</v>
      </c>
      <c r="I22" s="189">
        <v>0</v>
      </c>
      <c r="J22" s="189">
        <v>0</v>
      </c>
      <c r="K22" s="197">
        <v>0</v>
      </c>
    </row>
    <row r="23" spans="1:11" s="167" customFormat="1" x14ac:dyDescent="0.45">
      <c r="A23" s="196" t="s">
        <v>58</v>
      </c>
      <c r="B23" s="189">
        <v>0</v>
      </c>
      <c r="C23" s="189">
        <v>0</v>
      </c>
      <c r="D23" s="189">
        <v>0</v>
      </c>
      <c r="E23" s="189">
        <v>0</v>
      </c>
      <c r="F23" s="189">
        <v>0</v>
      </c>
      <c r="G23" s="189">
        <v>0</v>
      </c>
      <c r="H23" s="189">
        <v>0</v>
      </c>
      <c r="I23" s="189">
        <v>1</v>
      </c>
      <c r="J23" s="189">
        <v>1</v>
      </c>
      <c r="K23" s="197">
        <v>0</v>
      </c>
    </row>
    <row r="24" spans="1:11" x14ac:dyDescent="0.45">
      <c r="A24" s="196" t="s">
        <v>62</v>
      </c>
      <c r="B24" s="189">
        <v>0</v>
      </c>
      <c r="C24" s="189">
        <v>0</v>
      </c>
      <c r="D24" s="189">
        <v>0</v>
      </c>
      <c r="E24" s="189">
        <v>0</v>
      </c>
      <c r="F24" s="189">
        <v>0</v>
      </c>
      <c r="G24" s="189">
        <v>0</v>
      </c>
      <c r="H24" s="189">
        <v>1</v>
      </c>
      <c r="I24" s="189">
        <v>23</v>
      </c>
      <c r="J24" s="189">
        <v>29</v>
      </c>
      <c r="K24" s="197">
        <v>0</v>
      </c>
    </row>
    <row r="25" spans="1:11" x14ac:dyDescent="0.45">
      <c r="A25" s="196" t="s">
        <v>63</v>
      </c>
      <c r="B25" s="189">
        <v>0</v>
      </c>
      <c r="C25" s="189">
        <v>0</v>
      </c>
      <c r="D25" s="189">
        <v>0</v>
      </c>
      <c r="E25" s="189">
        <v>0</v>
      </c>
      <c r="F25" s="189">
        <v>1</v>
      </c>
      <c r="G25" s="189">
        <v>0</v>
      </c>
      <c r="H25" s="189">
        <v>40</v>
      </c>
      <c r="I25" s="189">
        <v>13</v>
      </c>
      <c r="J25" s="189">
        <v>6</v>
      </c>
      <c r="K25" s="197">
        <v>0</v>
      </c>
    </row>
    <row r="26" spans="1:11" x14ac:dyDescent="0.45">
      <c r="A26" s="196" t="s">
        <v>65</v>
      </c>
      <c r="B26" s="189">
        <v>6</v>
      </c>
      <c r="C26" s="189">
        <v>9</v>
      </c>
      <c r="D26" s="189">
        <v>0</v>
      </c>
      <c r="E26" s="189">
        <v>2</v>
      </c>
      <c r="F26" s="189">
        <v>1</v>
      </c>
      <c r="G26" s="189">
        <v>0</v>
      </c>
      <c r="H26" s="189">
        <v>172</v>
      </c>
      <c r="I26" s="189">
        <v>4</v>
      </c>
      <c r="J26" s="189">
        <v>1</v>
      </c>
      <c r="K26" s="197">
        <v>0</v>
      </c>
    </row>
    <row r="27" spans="1:11" x14ac:dyDescent="0.45">
      <c r="A27" s="196" t="s">
        <v>45</v>
      </c>
      <c r="B27" s="189">
        <v>56</v>
      </c>
      <c r="C27" s="189">
        <v>54</v>
      </c>
      <c r="D27" s="189">
        <v>10</v>
      </c>
      <c r="E27" s="189">
        <v>8</v>
      </c>
      <c r="F27" s="189">
        <v>24</v>
      </c>
      <c r="G27" s="189">
        <v>0</v>
      </c>
      <c r="H27" s="189">
        <v>215</v>
      </c>
      <c r="I27" s="189">
        <v>1</v>
      </c>
      <c r="J27" s="189">
        <v>0</v>
      </c>
      <c r="K27" s="197">
        <v>0</v>
      </c>
    </row>
    <row r="28" spans="1:11" s="167" customFormat="1" x14ac:dyDescent="0.45">
      <c r="A28" s="196" t="s">
        <v>66</v>
      </c>
      <c r="B28" s="189">
        <v>15</v>
      </c>
      <c r="C28" s="189">
        <v>21</v>
      </c>
      <c r="D28" s="189">
        <v>6</v>
      </c>
      <c r="E28" s="189">
        <v>5</v>
      </c>
      <c r="F28" s="189">
        <v>4</v>
      </c>
      <c r="G28" s="189">
        <v>0</v>
      </c>
      <c r="H28" s="189">
        <v>47</v>
      </c>
      <c r="I28" s="189">
        <v>0</v>
      </c>
      <c r="J28" s="189">
        <v>0</v>
      </c>
      <c r="K28" s="197">
        <v>0</v>
      </c>
    </row>
    <row r="29" spans="1:11" s="167" customFormat="1" x14ac:dyDescent="0.45">
      <c r="A29" s="196" t="s">
        <v>51</v>
      </c>
      <c r="B29" s="189">
        <v>297</v>
      </c>
      <c r="C29" s="189">
        <v>379</v>
      </c>
      <c r="D29" s="189">
        <v>39</v>
      </c>
      <c r="E29" s="189">
        <v>43</v>
      </c>
      <c r="F29" s="189">
        <v>48</v>
      </c>
      <c r="G29" s="189">
        <v>0</v>
      </c>
      <c r="H29" s="189">
        <v>137</v>
      </c>
      <c r="I29" s="189">
        <v>0</v>
      </c>
      <c r="J29" s="189">
        <v>0</v>
      </c>
      <c r="K29" s="197">
        <v>0</v>
      </c>
    </row>
    <row r="30" spans="1:11" s="167" customFormat="1" x14ac:dyDescent="0.45">
      <c r="A30" s="196" t="s">
        <v>52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97"/>
    </row>
    <row r="31" spans="1:11" s="167" customFormat="1" x14ac:dyDescent="0.45">
      <c r="A31" s="196" t="s">
        <v>76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97"/>
    </row>
    <row r="32" spans="1:11" s="167" customFormat="1" x14ac:dyDescent="0.45">
      <c r="A32" s="196" t="s">
        <v>77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97"/>
    </row>
    <row r="33" spans="1:27" x14ac:dyDescent="0.45">
      <c r="A33" s="196"/>
      <c r="B33" s="189"/>
      <c r="C33" s="189"/>
      <c r="D33" s="189"/>
      <c r="E33" s="189"/>
      <c r="F33" s="189"/>
      <c r="G33" s="189"/>
      <c r="H33" s="189"/>
      <c r="I33" s="189"/>
      <c r="J33" s="189"/>
      <c r="K33" s="197"/>
    </row>
    <row r="34" spans="1:27" ht="14.65" thickBot="1" x14ac:dyDescent="0.5">
      <c r="A34" s="190" t="s">
        <v>31</v>
      </c>
      <c r="B34" s="191">
        <f>SUM(B21:B33)</f>
        <v>374</v>
      </c>
      <c r="C34" s="191">
        <f t="shared" ref="C34:K34" si="1">SUM(C21:C33)</f>
        <v>463</v>
      </c>
      <c r="D34" s="191">
        <f t="shared" si="1"/>
        <v>55</v>
      </c>
      <c r="E34" s="191">
        <f t="shared" si="1"/>
        <v>58</v>
      </c>
      <c r="F34" s="191">
        <f t="shared" si="1"/>
        <v>78</v>
      </c>
      <c r="G34" s="191">
        <f t="shared" si="1"/>
        <v>0</v>
      </c>
      <c r="H34" s="191">
        <f t="shared" si="1"/>
        <v>623</v>
      </c>
      <c r="I34" s="191">
        <f t="shared" si="1"/>
        <v>42</v>
      </c>
      <c r="J34" s="191">
        <f t="shared" si="1"/>
        <v>37</v>
      </c>
      <c r="K34" s="192">
        <f t="shared" si="1"/>
        <v>0</v>
      </c>
    </row>
    <row r="35" spans="1:27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27" ht="16.149999999999999" thickBot="1" x14ac:dyDescent="0.55000000000000004">
      <c r="A36" s="40" t="s">
        <v>21</v>
      </c>
    </row>
    <row r="37" spans="1:27" x14ac:dyDescent="0.45">
      <c r="A37" s="481" t="s">
        <v>39</v>
      </c>
      <c r="B37" s="482"/>
      <c r="C37" s="482"/>
      <c r="D37" s="482"/>
      <c r="E37" s="483"/>
      <c r="G37" s="484" t="s">
        <v>41</v>
      </c>
      <c r="H37" s="485"/>
      <c r="I37" s="485"/>
      <c r="J37" s="485"/>
      <c r="K37" s="486"/>
      <c r="M37" s="487" t="s">
        <v>40</v>
      </c>
      <c r="N37" s="488"/>
      <c r="O37" s="488"/>
      <c r="P37" s="488"/>
      <c r="Q37" s="488"/>
      <c r="R37" s="488"/>
      <c r="S37" s="489"/>
      <c r="U37" s="487" t="s">
        <v>42</v>
      </c>
      <c r="V37" s="488"/>
      <c r="W37" s="488"/>
      <c r="X37" s="488"/>
      <c r="Y37" s="488"/>
      <c r="Z37" s="488"/>
      <c r="AA37" s="489"/>
    </row>
    <row r="38" spans="1:27" ht="28.9" thickBot="1" x14ac:dyDescent="0.5">
      <c r="A38" s="49" t="s">
        <v>6</v>
      </c>
      <c r="B38" s="7" t="s">
        <v>3</v>
      </c>
      <c r="C38" s="7" t="s">
        <v>4</v>
      </c>
      <c r="D38" s="7" t="s">
        <v>37</v>
      </c>
      <c r="E38" s="267" t="s">
        <v>69</v>
      </c>
      <c r="G38" s="438" t="s">
        <v>6</v>
      </c>
      <c r="H38" s="439" t="s">
        <v>3</v>
      </c>
      <c r="I38" s="440" t="s">
        <v>4</v>
      </c>
      <c r="J38" s="439" t="s">
        <v>37</v>
      </c>
      <c r="K38" s="441" t="s">
        <v>69</v>
      </c>
      <c r="M38" s="73" t="s">
        <v>0</v>
      </c>
      <c r="N38" s="490" t="s">
        <v>16</v>
      </c>
      <c r="O38" s="490"/>
      <c r="P38" s="490"/>
      <c r="Q38" s="490" t="s">
        <v>17</v>
      </c>
      <c r="R38" s="490"/>
      <c r="S38" s="491"/>
      <c r="U38" s="73" t="s">
        <v>0</v>
      </c>
      <c r="V38" s="490" t="s">
        <v>53</v>
      </c>
      <c r="W38" s="490"/>
      <c r="X38" s="490"/>
      <c r="Y38" s="490"/>
      <c r="Z38" s="490"/>
      <c r="AA38" s="491"/>
    </row>
    <row r="39" spans="1:27" x14ac:dyDescent="0.45">
      <c r="A39" s="432">
        <v>43711</v>
      </c>
      <c r="B39" s="433">
        <v>78</v>
      </c>
      <c r="C39" s="433">
        <v>180</v>
      </c>
      <c r="D39" s="431">
        <v>0</v>
      </c>
      <c r="E39" s="207"/>
      <c r="F39" s="16"/>
      <c r="G39" s="444">
        <v>43711</v>
      </c>
      <c r="H39" s="442">
        <v>13</v>
      </c>
      <c r="I39" s="449">
        <v>6</v>
      </c>
      <c r="J39" s="443">
        <v>0</v>
      </c>
      <c r="K39" s="445"/>
      <c r="M39" s="36"/>
      <c r="N39" s="24" t="s">
        <v>3</v>
      </c>
      <c r="O39" s="24" t="s">
        <v>4</v>
      </c>
      <c r="P39" s="24" t="s">
        <v>5</v>
      </c>
      <c r="Q39" s="24" t="s">
        <v>3</v>
      </c>
      <c r="R39" s="24" t="s">
        <v>4</v>
      </c>
      <c r="S39" s="25" t="s">
        <v>5</v>
      </c>
      <c r="U39" s="36"/>
      <c r="V39" s="24" t="s">
        <v>3</v>
      </c>
      <c r="W39" s="24" t="s">
        <v>4</v>
      </c>
      <c r="X39" s="24" t="s">
        <v>5</v>
      </c>
      <c r="Y39" s="24" t="s">
        <v>3</v>
      </c>
      <c r="Z39" s="24" t="s">
        <v>4</v>
      </c>
      <c r="AA39" s="25" t="s">
        <v>5</v>
      </c>
    </row>
    <row r="40" spans="1:27" x14ac:dyDescent="0.45">
      <c r="A40" s="432">
        <v>43712</v>
      </c>
      <c r="B40" s="433">
        <v>83</v>
      </c>
      <c r="C40" s="433">
        <v>86</v>
      </c>
      <c r="D40" s="431">
        <v>0</v>
      </c>
      <c r="E40" s="207"/>
      <c r="F40" s="16"/>
      <c r="G40" s="446">
        <v>43711</v>
      </c>
      <c r="H40" s="436">
        <v>16</v>
      </c>
      <c r="I40" s="450">
        <v>17</v>
      </c>
      <c r="J40" s="435">
        <v>0</v>
      </c>
      <c r="K40" s="447"/>
      <c r="M40" s="451">
        <v>43713</v>
      </c>
      <c r="N40" s="495">
        <v>269</v>
      </c>
      <c r="O40" s="495">
        <v>269</v>
      </c>
      <c r="P40" s="495">
        <v>0</v>
      </c>
      <c r="Q40" s="179"/>
      <c r="R40" s="179"/>
      <c r="S40" s="181"/>
      <c r="U40" s="37"/>
      <c r="V40" s="5"/>
      <c r="W40" s="5"/>
      <c r="X40" s="5"/>
      <c r="Y40" s="5"/>
      <c r="Z40" s="5"/>
      <c r="AA40" s="13"/>
    </row>
    <row r="41" spans="1:27" x14ac:dyDescent="0.45">
      <c r="A41" s="432">
        <v>43713</v>
      </c>
      <c r="B41" s="433">
        <v>25</v>
      </c>
      <c r="C41" s="433">
        <v>31</v>
      </c>
      <c r="D41" s="431">
        <v>0</v>
      </c>
      <c r="E41" s="207"/>
      <c r="F41" s="16"/>
      <c r="G41" s="446">
        <v>43713</v>
      </c>
      <c r="H41" s="436">
        <v>28</v>
      </c>
      <c r="I41" s="450">
        <v>13</v>
      </c>
      <c r="J41" s="435">
        <v>0</v>
      </c>
      <c r="K41" s="447"/>
      <c r="M41" s="451">
        <v>43719</v>
      </c>
      <c r="N41" s="496"/>
      <c r="O41" s="496"/>
      <c r="P41" s="496"/>
      <c r="Q41" s="179"/>
      <c r="R41" s="179"/>
      <c r="S41" s="181"/>
      <c r="U41" s="186"/>
      <c r="V41" s="179"/>
      <c r="W41" s="179"/>
      <c r="X41" s="179"/>
      <c r="Y41" s="5"/>
      <c r="Z41" s="5"/>
      <c r="AA41" s="13"/>
    </row>
    <row r="42" spans="1:27" x14ac:dyDescent="0.45">
      <c r="A42" s="432">
        <v>43714</v>
      </c>
      <c r="B42" s="433">
        <v>37</v>
      </c>
      <c r="C42" s="433">
        <v>46</v>
      </c>
      <c r="D42" s="431">
        <v>0</v>
      </c>
      <c r="E42" s="207"/>
      <c r="F42" s="16"/>
      <c r="G42" s="446">
        <v>43718</v>
      </c>
      <c r="H42" s="436">
        <v>11</v>
      </c>
      <c r="I42" s="450">
        <v>4</v>
      </c>
      <c r="J42" s="435">
        <v>0</v>
      </c>
      <c r="K42" s="447"/>
      <c r="M42" s="451">
        <v>43726</v>
      </c>
      <c r="N42" s="496"/>
      <c r="O42" s="496"/>
      <c r="P42" s="496"/>
      <c r="Q42" s="179"/>
      <c r="R42" s="179"/>
      <c r="S42" s="181"/>
      <c r="U42" s="186"/>
      <c r="V42" s="179"/>
      <c r="W42" s="179"/>
      <c r="X42" s="179"/>
      <c r="Y42" s="5"/>
      <c r="Z42" s="5"/>
      <c r="AA42" s="13"/>
    </row>
    <row r="43" spans="1:27" x14ac:dyDescent="0.45">
      <c r="A43" s="432">
        <v>43718</v>
      </c>
      <c r="B43" s="433">
        <v>21</v>
      </c>
      <c r="C43" s="433">
        <v>11</v>
      </c>
      <c r="D43" s="431">
        <v>0</v>
      </c>
      <c r="E43" s="207"/>
      <c r="F43" s="16"/>
      <c r="G43" s="446">
        <v>43721</v>
      </c>
      <c r="H43" s="436">
        <v>4</v>
      </c>
      <c r="I43" s="450">
        <v>6</v>
      </c>
      <c r="J43" s="435">
        <v>0</v>
      </c>
      <c r="K43" s="447"/>
      <c r="M43" s="451">
        <v>43733</v>
      </c>
      <c r="N43" s="497"/>
      <c r="O43" s="497"/>
      <c r="P43" s="497"/>
      <c r="Q43" s="179"/>
      <c r="R43" s="179"/>
      <c r="S43" s="181"/>
      <c r="U43" s="310"/>
      <c r="V43" s="179"/>
      <c r="W43" s="179"/>
      <c r="X43" s="179"/>
      <c r="Y43" s="5"/>
      <c r="Z43" s="5"/>
      <c r="AA43" s="13"/>
    </row>
    <row r="44" spans="1:27" ht="14.65" thickBot="1" x14ac:dyDescent="0.5">
      <c r="A44" s="432">
        <v>43721</v>
      </c>
      <c r="B44" s="433">
        <v>13</v>
      </c>
      <c r="C44" s="433">
        <v>13</v>
      </c>
      <c r="D44" s="434">
        <v>0</v>
      </c>
      <c r="E44" s="207"/>
      <c r="F44" s="16"/>
      <c r="G44" s="446">
        <v>43725</v>
      </c>
      <c r="H44" s="436">
        <v>1</v>
      </c>
      <c r="I44" s="436">
        <v>3</v>
      </c>
      <c r="J44" s="435">
        <v>0</v>
      </c>
      <c r="K44" s="447"/>
      <c r="M44" s="117" t="s">
        <v>27</v>
      </c>
      <c r="N44" s="118">
        <v>269</v>
      </c>
      <c r="O44" s="118">
        <v>269</v>
      </c>
      <c r="P44" s="118">
        <v>0</v>
      </c>
      <c r="Q44" s="118"/>
      <c r="R44" s="118"/>
      <c r="S44" s="14"/>
      <c r="U44" s="117" t="s">
        <v>27</v>
      </c>
      <c r="V44" s="118">
        <f t="shared" ref="V44:AA44" si="2">SUM(V37:V43)</f>
        <v>0</v>
      </c>
      <c r="W44" s="118">
        <f t="shared" si="2"/>
        <v>0</v>
      </c>
      <c r="X44" s="118">
        <f t="shared" si="2"/>
        <v>0</v>
      </c>
      <c r="Y44" s="118">
        <f t="shared" si="2"/>
        <v>0</v>
      </c>
      <c r="Z44" s="118">
        <f t="shared" si="2"/>
        <v>0</v>
      </c>
      <c r="AA44" s="14">
        <f t="shared" si="2"/>
        <v>0</v>
      </c>
    </row>
    <row r="45" spans="1:27" x14ac:dyDescent="0.45">
      <c r="A45" s="432">
        <v>43725</v>
      </c>
      <c r="B45" s="433">
        <v>31</v>
      </c>
      <c r="C45" s="433">
        <v>8</v>
      </c>
      <c r="D45" s="434">
        <v>0</v>
      </c>
      <c r="E45" s="207"/>
      <c r="F45" s="16"/>
      <c r="G45" s="446">
        <v>43732</v>
      </c>
      <c r="H45" s="436">
        <v>6</v>
      </c>
      <c r="I45" s="436">
        <v>3</v>
      </c>
      <c r="J45" s="435">
        <v>0</v>
      </c>
      <c r="K45" s="447"/>
    </row>
    <row r="46" spans="1:27" s="167" customFormat="1" x14ac:dyDescent="0.45">
      <c r="A46" s="432">
        <v>43732</v>
      </c>
      <c r="B46" s="433">
        <v>9</v>
      </c>
      <c r="C46" s="433">
        <v>4</v>
      </c>
      <c r="D46" s="434">
        <v>0</v>
      </c>
      <c r="E46" s="207"/>
      <c r="F46" s="16"/>
      <c r="G46" s="446">
        <v>43735</v>
      </c>
      <c r="H46" s="436">
        <v>3</v>
      </c>
      <c r="I46" s="436">
        <v>3</v>
      </c>
      <c r="J46" s="435">
        <v>0</v>
      </c>
      <c r="K46" s="447"/>
    </row>
    <row r="47" spans="1:27" s="167" customFormat="1" x14ac:dyDescent="0.45">
      <c r="A47" s="187"/>
      <c r="B47" s="114"/>
      <c r="C47" s="114"/>
      <c r="D47" s="116"/>
      <c r="E47" s="207"/>
      <c r="F47" s="16"/>
      <c r="G47" s="446"/>
      <c r="H47" s="436"/>
      <c r="I47" s="436"/>
      <c r="J47" s="435"/>
      <c r="K47" s="447"/>
    </row>
    <row r="48" spans="1:27" s="167" customFormat="1" x14ac:dyDescent="0.45">
      <c r="A48" s="186"/>
      <c r="B48" s="48"/>
      <c r="C48" s="48"/>
      <c r="D48" s="48"/>
      <c r="E48" s="207"/>
      <c r="F48" s="16"/>
      <c r="G48" s="446"/>
      <c r="H48" s="436"/>
      <c r="I48" s="436"/>
      <c r="J48" s="435"/>
      <c r="K48" s="448"/>
    </row>
    <row r="49" spans="1:11" s="167" customFormat="1" x14ac:dyDescent="0.45">
      <c r="A49" s="186"/>
      <c r="B49" s="48"/>
      <c r="C49" s="48"/>
      <c r="D49" s="48"/>
      <c r="E49" s="207"/>
      <c r="F49" s="16"/>
      <c r="G49" s="446"/>
      <c r="H49" s="436"/>
      <c r="I49" s="436"/>
      <c r="J49" s="435"/>
      <c r="K49" s="448"/>
    </row>
    <row r="50" spans="1:11" x14ac:dyDescent="0.45">
      <c r="A50" s="37"/>
      <c r="B50" s="48"/>
      <c r="C50" s="48"/>
      <c r="D50" s="48"/>
      <c r="E50" s="207"/>
      <c r="F50" s="16"/>
      <c r="G50" s="446"/>
      <c r="H50" s="436"/>
      <c r="I50" s="436"/>
      <c r="J50" s="435"/>
      <c r="K50" s="448"/>
    </row>
    <row r="51" spans="1:11" ht="14.65" thickBot="1" x14ac:dyDescent="0.5">
      <c r="A51" s="38"/>
      <c r="B51" s="114"/>
      <c r="C51" s="114"/>
      <c r="D51" s="114"/>
      <c r="E51" s="221"/>
      <c r="F51" s="16"/>
      <c r="G51" s="437"/>
      <c r="H51" s="350"/>
      <c r="I51" s="350"/>
      <c r="J51" s="351"/>
      <c r="K51" s="352"/>
    </row>
    <row r="52" spans="1:11" ht="14.65" thickBot="1" x14ac:dyDescent="0.5">
      <c r="A52" s="225" t="s">
        <v>27</v>
      </c>
      <c r="B52" s="51">
        <f>SUM(B39:B51)</f>
        <v>297</v>
      </c>
      <c r="C52" s="51">
        <f>SUM(C39:C51)</f>
        <v>379</v>
      </c>
      <c r="D52" s="51">
        <f>SUM(D39:D51)</f>
        <v>0</v>
      </c>
      <c r="E52" s="226"/>
      <c r="F52" s="16"/>
      <c r="G52" s="421" t="s">
        <v>27</v>
      </c>
      <c r="H52" s="422">
        <f>SUM(H39:H51)</f>
        <v>82</v>
      </c>
      <c r="I52" s="423">
        <f>SUM(I39:I51)</f>
        <v>55</v>
      </c>
      <c r="J52" s="423">
        <f>SUM(J39:J42)</f>
        <v>0</v>
      </c>
      <c r="K52" s="424"/>
    </row>
    <row r="53" spans="1:11" s="167" customFormat="1" x14ac:dyDescent="0.45">
      <c r="A53" s="222" t="s">
        <v>63</v>
      </c>
      <c r="B53" s="223">
        <v>0</v>
      </c>
      <c r="C53" s="223">
        <v>0</v>
      </c>
      <c r="D53" s="223">
        <v>0</v>
      </c>
      <c r="E53" s="224"/>
      <c r="F53" s="16"/>
      <c r="G53" s="228" t="s">
        <v>61</v>
      </c>
      <c r="H53" s="223">
        <v>1</v>
      </c>
      <c r="I53" s="223">
        <v>0</v>
      </c>
      <c r="J53" s="223">
        <v>0</v>
      </c>
      <c r="K53" s="269"/>
    </row>
    <row r="54" spans="1:11" s="167" customFormat="1" x14ac:dyDescent="0.45">
      <c r="A54" s="209" t="s">
        <v>65</v>
      </c>
      <c r="B54" s="48">
        <v>6</v>
      </c>
      <c r="C54" s="48">
        <v>9</v>
      </c>
      <c r="D54" s="48">
        <v>0</v>
      </c>
      <c r="E54" s="207"/>
      <c r="F54" s="16"/>
      <c r="G54" s="229" t="s">
        <v>63</v>
      </c>
      <c r="H54" s="48">
        <v>20</v>
      </c>
      <c r="I54" s="48">
        <v>21</v>
      </c>
      <c r="J54" s="48">
        <v>0</v>
      </c>
      <c r="K54" s="270"/>
    </row>
    <row r="55" spans="1:11" s="167" customFormat="1" x14ac:dyDescent="0.45">
      <c r="A55" s="210" t="s">
        <v>45</v>
      </c>
      <c r="B55" s="114">
        <v>56</v>
      </c>
      <c r="C55" s="114">
        <v>54</v>
      </c>
      <c r="D55" s="114">
        <v>0</v>
      </c>
      <c r="E55" s="207"/>
      <c r="F55" s="16"/>
      <c r="G55" s="230" t="s">
        <v>65</v>
      </c>
      <c r="H55" s="114">
        <v>91</v>
      </c>
      <c r="I55" s="114">
        <v>81</v>
      </c>
      <c r="J55" s="114">
        <v>0</v>
      </c>
      <c r="K55" s="271"/>
    </row>
    <row r="56" spans="1:11" s="167" customFormat="1" x14ac:dyDescent="0.45">
      <c r="A56" s="210" t="s">
        <v>66</v>
      </c>
      <c r="B56" s="114">
        <v>15</v>
      </c>
      <c r="C56" s="114">
        <v>21</v>
      </c>
      <c r="D56" s="114">
        <v>0</v>
      </c>
      <c r="E56" s="207"/>
      <c r="F56" s="16"/>
      <c r="G56" s="230" t="s">
        <v>45</v>
      </c>
      <c r="H56" s="114">
        <v>112</v>
      </c>
      <c r="I56" s="114">
        <v>103</v>
      </c>
      <c r="J56" s="114">
        <v>1</v>
      </c>
      <c r="K56" s="271"/>
    </row>
    <row r="57" spans="1:11" s="167" customFormat="1" x14ac:dyDescent="0.45">
      <c r="A57" s="210" t="s">
        <v>51</v>
      </c>
      <c r="B57" s="114">
        <v>297</v>
      </c>
      <c r="C57" s="114">
        <v>379</v>
      </c>
      <c r="D57" s="114">
        <v>0</v>
      </c>
      <c r="E57" s="207"/>
      <c r="F57" s="16"/>
      <c r="G57" s="230" t="s">
        <v>66</v>
      </c>
      <c r="H57" s="114">
        <v>33</v>
      </c>
      <c r="I57" s="114">
        <v>14</v>
      </c>
      <c r="J57" s="114">
        <v>0</v>
      </c>
      <c r="K57" s="271"/>
    </row>
    <row r="58" spans="1:11" s="167" customFormat="1" ht="14.25" customHeight="1" x14ac:dyDescent="0.45">
      <c r="A58" s="210"/>
      <c r="B58" s="114"/>
      <c r="C58" s="114"/>
      <c r="D58" s="114"/>
      <c r="E58" s="207"/>
      <c r="F58" s="16"/>
      <c r="G58" s="230" t="s">
        <v>51</v>
      </c>
      <c r="H58" s="114">
        <v>82</v>
      </c>
      <c r="I58" s="114">
        <v>55</v>
      </c>
      <c r="J58" s="114">
        <v>0</v>
      </c>
      <c r="K58" s="271"/>
    </row>
    <row r="59" spans="1:11" s="167" customFormat="1" ht="14.25" customHeight="1" x14ac:dyDescent="0.45">
      <c r="A59" s="210"/>
      <c r="B59" s="114"/>
      <c r="C59" s="114"/>
      <c r="D59" s="114"/>
      <c r="E59" s="207"/>
      <c r="F59" s="16"/>
      <c r="G59" s="230" t="s">
        <v>52</v>
      </c>
      <c r="H59" s="114"/>
      <c r="I59" s="114"/>
      <c r="J59" s="114"/>
      <c r="K59" s="271"/>
    </row>
    <row r="60" spans="1:11" s="167" customFormat="1" ht="14.65" thickBot="1" x14ac:dyDescent="0.5">
      <c r="A60" s="210"/>
      <c r="B60" s="114"/>
      <c r="C60" s="114"/>
      <c r="D60" s="114"/>
      <c r="E60" s="207"/>
      <c r="F60" s="16"/>
      <c r="G60" s="230" t="s">
        <v>76</v>
      </c>
      <c r="H60" s="114"/>
      <c r="I60" s="114"/>
      <c r="J60" s="114"/>
      <c r="K60" s="271"/>
    </row>
    <row r="61" spans="1:11" ht="14.65" thickBot="1" x14ac:dyDescent="0.5">
      <c r="A61" s="212" t="s">
        <v>31</v>
      </c>
      <c r="B61" s="213">
        <f>SUM(B53:B58)</f>
        <v>374</v>
      </c>
      <c r="C61" s="213">
        <f>SUM(C53:C58)</f>
        <v>463</v>
      </c>
      <c r="D61" s="213">
        <f>SUM(D53:D58)</f>
        <v>0</v>
      </c>
      <c r="E61" s="290">
        <f>D61/(B61+C61)</f>
        <v>0</v>
      </c>
      <c r="F61" s="89"/>
      <c r="G61" s="230" t="s">
        <v>77</v>
      </c>
      <c r="H61" s="211"/>
      <c r="I61" s="211"/>
      <c r="J61" s="211"/>
      <c r="K61" s="271"/>
    </row>
    <row r="62" spans="1:11" ht="14.65" thickBot="1" x14ac:dyDescent="0.5">
      <c r="A62" s="88"/>
      <c r="B62" s="89"/>
      <c r="C62" s="89"/>
      <c r="D62" s="16"/>
      <c r="E62" s="88"/>
      <c r="G62" s="212" t="s">
        <v>31</v>
      </c>
      <c r="H62" s="213">
        <f>SUM(H53:H61)</f>
        <v>339</v>
      </c>
      <c r="I62" s="213">
        <f t="shared" ref="I62:J62" si="3">SUM(I53:I61)</f>
        <v>274</v>
      </c>
      <c r="J62" s="213">
        <f t="shared" si="3"/>
        <v>1</v>
      </c>
      <c r="K62" s="280">
        <f>J62/(H62+I62)</f>
        <v>1.6313213703099511E-3</v>
      </c>
    </row>
    <row r="63" spans="1:11" x14ac:dyDescent="0.45">
      <c r="F63" s="167"/>
      <c r="G63" s="89"/>
    </row>
    <row r="64" spans="1:11" ht="16.149999999999999" thickBot="1" x14ac:dyDescent="0.55000000000000004">
      <c r="A64" s="40" t="s">
        <v>19</v>
      </c>
    </row>
    <row r="65" spans="1:7" x14ac:dyDescent="0.45">
      <c r="A65" s="52" t="s">
        <v>22</v>
      </c>
      <c r="B65" s="53"/>
      <c r="C65" s="54"/>
      <c r="D65" s="10"/>
      <c r="E65" s="492" t="s">
        <v>23</v>
      </c>
      <c r="F65" s="493"/>
      <c r="G65" s="494"/>
    </row>
    <row r="66" spans="1:7" x14ac:dyDescent="0.45">
      <c r="A66" s="27" t="s">
        <v>0</v>
      </c>
      <c r="B66" s="8" t="s">
        <v>9</v>
      </c>
      <c r="C66" s="28" t="s">
        <v>13</v>
      </c>
      <c r="D66" s="30"/>
      <c r="E66" s="27" t="s">
        <v>0</v>
      </c>
      <c r="F66" s="8" t="s">
        <v>9</v>
      </c>
      <c r="G66" s="28" t="s">
        <v>13</v>
      </c>
    </row>
    <row r="67" spans="1:7" x14ac:dyDescent="0.45">
      <c r="A67" s="453">
        <v>43711</v>
      </c>
      <c r="B67" s="454" t="s">
        <v>91</v>
      </c>
      <c r="C67" s="456">
        <v>41</v>
      </c>
      <c r="D67" s="31"/>
      <c r="E67" s="344"/>
      <c r="F67" s="347"/>
      <c r="G67" s="342"/>
    </row>
    <row r="68" spans="1:7" x14ac:dyDescent="0.45">
      <c r="A68" s="453">
        <v>43714</v>
      </c>
      <c r="B68" s="454" t="s">
        <v>91</v>
      </c>
      <c r="C68" s="456">
        <v>13</v>
      </c>
      <c r="D68" s="31"/>
      <c r="E68" s="187"/>
      <c r="F68" s="203"/>
      <c r="G68" s="329"/>
    </row>
    <row r="69" spans="1:7" x14ac:dyDescent="0.45">
      <c r="A69" s="453">
        <v>43719</v>
      </c>
      <c r="B69" s="454" t="s">
        <v>91</v>
      </c>
      <c r="C69" s="455">
        <v>12</v>
      </c>
      <c r="D69" s="31"/>
      <c r="E69" s="204"/>
      <c r="F69" s="205"/>
      <c r="G69" s="206"/>
    </row>
    <row r="70" spans="1:7" x14ac:dyDescent="0.45">
      <c r="A70" s="453">
        <v>43721</v>
      </c>
      <c r="B70" s="454" t="s">
        <v>91</v>
      </c>
      <c r="C70" s="455">
        <v>5</v>
      </c>
      <c r="D70" s="11"/>
      <c r="E70" s="186"/>
      <c r="F70" s="120"/>
      <c r="G70" s="29"/>
    </row>
    <row r="71" spans="1:7" x14ac:dyDescent="0.45">
      <c r="A71" s="453">
        <v>43725</v>
      </c>
      <c r="B71" s="454" t="s">
        <v>91</v>
      </c>
      <c r="C71" s="455">
        <v>14</v>
      </c>
      <c r="E71" s="186"/>
      <c r="F71" s="120"/>
      <c r="G71" s="29"/>
    </row>
    <row r="72" spans="1:7" ht="14.65" thickBot="1" x14ac:dyDescent="0.5">
      <c r="A72" s="452">
        <v>43732</v>
      </c>
      <c r="B72" s="454" t="s">
        <v>91</v>
      </c>
      <c r="C72" s="455">
        <v>6</v>
      </c>
      <c r="E72" s="37"/>
      <c r="F72" s="120"/>
      <c r="G72" s="29"/>
    </row>
    <row r="73" spans="1:7" ht="14.65" thickBot="1" x14ac:dyDescent="0.5">
      <c r="A73" s="250"/>
      <c r="B73" s="75"/>
      <c r="C73" s="80"/>
      <c r="E73" s="85" t="s">
        <v>28</v>
      </c>
      <c r="F73" s="86"/>
      <c r="G73" s="83">
        <f>SUM(G67:G72)</f>
        <v>0</v>
      </c>
    </row>
    <row r="74" spans="1:7" x14ac:dyDescent="0.45">
      <c r="A74" s="250"/>
      <c r="B74" s="75"/>
      <c r="C74" s="80"/>
      <c r="E74" s="46" t="s">
        <v>59</v>
      </c>
      <c r="F74" s="61"/>
      <c r="G74" s="87">
        <v>2</v>
      </c>
    </row>
    <row r="75" spans="1:7" x14ac:dyDescent="0.45">
      <c r="A75" s="186"/>
      <c r="B75" s="120"/>
      <c r="C75" s="181"/>
      <c r="E75" s="55" t="s">
        <v>61</v>
      </c>
      <c r="F75" s="56"/>
      <c r="G75" s="45">
        <v>52</v>
      </c>
    </row>
    <row r="76" spans="1:7" ht="14.65" thickBot="1" x14ac:dyDescent="0.5">
      <c r="A76" s="187"/>
      <c r="B76" s="203"/>
      <c r="C76" s="21"/>
      <c r="E76" s="58" t="s">
        <v>63</v>
      </c>
      <c r="F76" s="59"/>
      <c r="G76" s="47">
        <v>19</v>
      </c>
    </row>
    <row r="77" spans="1:7" ht="14.65" thickBot="1" x14ac:dyDescent="0.5">
      <c r="A77" s="314" t="s">
        <v>28</v>
      </c>
      <c r="B77" s="315"/>
      <c r="C77" s="23">
        <f>SUM(C67:C76)</f>
        <v>91</v>
      </c>
      <c r="E77" s="58" t="s">
        <v>65</v>
      </c>
      <c r="F77" s="59"/>
      <c r="G77" s="47">
        <v>5</v>
      </c>
    </row>
    <row r="78" spans="1:7" ht="14.65" thickBot="1" x14ac:dyDescent="0.5">
      <c r="A78" s="55" t="s">
        <v>63</v>
      </c>
      <c r="B78" s="313"/>
      <c r="C78" s="45">
        <v>1</v>
      </c>
      <c r="E78" s="231" t="s">
        <v>45</v>
      </c>
      <c r="F78" s="232"/>
      <c r="G78" s="233">
        <v>1</v>
      </c>
    </row>
    <row r="79" spans="1:7" ht="14.65" thickBot="1" x14ac:dyDescent="0.5">
      <c r="A79" s="55" t="s">
        <v>65</v>
      </c>
      <c r="B79" s="56"/>
      <c r="C79" s="45">
        <v>3</v>
      </c>
      <c r="E79" s="359" t="s">
        <v>64</v>
      </c>
      <c r="F79" s="388"/>
      <c r="G79" s="389">
        <f>SUM(G74:G78)</f>
        <v>79</v>
      </c>
    </row>
    <row r="80" spans="1:7" x14ac:dyDescent="0.45">
      <c r="A80" s="91" t="s">
        <v>45</v>
      </c>
      <c r="B80" s="59"/>
      <c r="C80" s="197">
        <v>32</v>
      </c>
    </row>
    <row r="81" spans="1:11" x14ac:dyDescent="0.45">
      <c r="A81" s="58" t="s">
        <v>66</v>
      </c>
      <c r="B81" s="59"/>
      <c r="C81" s="197">
        <v>6</v>
      </c>
    </row>
    <row r="82" spans="1:11" x14ac:dyDescent="0.45">
      <c r="A82" s="58" t="s">
        <v>51</v>
      </c>
      <c r="B82" s="59"/>
      <c r="C82" s="197">
        <v>91</v>
      </c>
    </row>
    <row r="83" spans="1:11" ht="14.65" thickBot="1" x14ac:dyDescent="0.5">
      <c r="A83" s="231" t="s">
        <v>52</v>
      </c>
      <c r="B83" s="232"/>
      <c r="C83" s="233"/>
      <c r="D83" s="167"/>
      <c r="H83" s="167"/>
      <c r="I83" s="167"/>
      <c r="J83" s="167"/>
      <c r="K83" s="167"/>
    </row>
    <row r="84" spans="1:11" s="167" customFormat="1" ht="14.65" thickBot="1" x14ac:dyDescent="0.5">
      <c r="A84" s="359" t="s">
        <v>64</v>
      </c>
      <c r="B84" s="388"/>
      <c r="C84" s="389">
        <f>SUM(C78:C83)</f>
        <v>133</v>
      </c>
      <c r="D84"/>
      <c r="E84"/>
      <c r="F84"/>
      <c r="G84"/>
      <c r="H84"/>
      <c r="I84"/>
      <c r="J84"/>
      <c r="K84"/>
    </row>
    <row r="86" spans="1:11" x14ac:dyDescent="0.45">
      <c r="A86" s="167"/>
      <c r="B86" s="167"/>
      <c r="C86" s="167"/>
    </row>
  </sheetData>
  <mergeCells count="16">
    <mergeCell ref="N38:P38"/>
    <mergeCell ref="Q38:S38"/>
    <mergeCell ref="E65:G65"/>
    <mergeCell ref="U37:AA37"/>
    <mergeCell ref="V38:X38"/>
    <mergeCell ref="Y38:AA38"/>
    <mergeCell ref="N40:N43"/>
    <mergeCell ref="O40:O43"/>
    <mergeCell ref="P40:P43"/>
    <mergeCell ref="A1:AA1"/>
    <mergeCell ref="B4:D4"/>
    <mergeCell ref="E4:G4"/>
    <mergeCell ref="I4:J4"/>
    <mergeCell ref="A37:E37"/>
    <mergeCell ref="G37:K37"/>
    <mergeCell ref="M37:S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2"/>
  <sheetViews>
    <sheetView workbookViewId="0">
      <selection activeCell="H28" sqref="H28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498" t="s">
        <v>36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110"/>
      <c r="O1" s="110"/>
      <c r="P1" s="110"/>
      <c r="Q1" s="110"/>
      <c r="R1" s="110"/>
      <c r="S1" s="110"/>
      <c r="T1" s="110"/>
      <c r="U1" s="110"/>
      <c r="V1" s="110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40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88" t="s">
        <v>0</v>
      </c>
      <c r="B4" s="480" t="s">
        <v>16</v>
      </c>
      <c r="C4" s="480"/>
      <c r="D4" s="480"/>
      <c r="E4" s="480" t="s">
        <v>17</v>
      </c>
      <c r="F4" s="480"/>
      <c r="G4" s="480"/>
      <c r="H4" s="390" t="s">
        <v>14</v>
      </c>
      <c r="I4" s="184" t="s">
        <v>30</v>
      </c>
    </row>
    <row r="5" spans="1:22" x14ac:dyDescent="0.45">
      <c r="A5" s="44"/>
      <c r="B5" s="340" t="s">
        <v>3</v>
      </c>
      <c r="C5" s="340" t="s">
        <v>4</v>
      </c>
      <c r="D5" s="340" t="s">
        <v>5</v>
      </c>
      <c r="E5" s="340" t="s">
        <v>3</v>
      </c>
      <c r="F5" s="340" t="s">
        <v>4</v>
      </c>
      <c r="G5" s="340" t="s">
        <v>5</v>
      </c>
      <c r="H5" s="340"/>
      <c r="I5" s="341"/>
    </row>
    <row r="6" spans="1:22" s="167" customFormat="1" x14ac:dyDescent="0.45">
      <c r="A6" s="336">
        <v>43713</v>
      </c>
      <c r="B6" s="348">
        <v>82</v>
      </c>
      <c r="C6" s="348">
        <v>79</v>
      </c>
      <c r="D6" s="348">
        <v>4</v>
      </c>
      <c r="E6" s="348">
        <v>5</v>
      </c>
      <c r="F6" s="348">
        <v>6</v>
      </c>
      <c r="G6" s="348">
        <v>0</v>
      </c>
      <c r="H6" s="348">
        <v>21</v>
      </c>
      <c r="I6" s="337">
        <v>0</v>
      </c>
    </row>
    <row r="7" spans="1:22" s="167" customFormat="1" x14ac:dyDescent="0.45">
      <c r="A7" s="336"/>
      <c r="B7" s="348"/>
      <c r="C7" s="348"/>
      <c r="D7" s="348"/>
      <c r="E7" s="348"/>
      <c r="F7" s="348"/>
      <c r="G7" s="348"/>
      <c r="H7" s="348"/>
      <c r="I7" s="337"/>
    </row>
    <row r="8" spans="1:22" s="333" customFormat="1" x14ac:dyDescent="0.45">
      <c r="A8" s="336"/>
      <c r="B8" s="348"/>
      <c r="C8" s="348"/>
      <c r="D8" s="348"/>
      <c r="E8" s="348"/>
      <c r="F8" s="348"/>
      <c r="G8" s="348"/>
      <c r="H8" s="348"/>
      <c r="I8" s="337"/>
    </row>
    <row r="9" spans="1:22" s="167" customFormat="1" x14ac:dyDescent="0.45">
      <c r="A9" s="336"/>
      <c r="B9" s="348"/>
      <c r="C9" s="348"/>
      <c r="D9" s="348"/>
      <c r="E9" s="348"/>
      <c r="F9" s="348"/>
      <c r="G9" s="348"/>
      <c r="H9" s="348"/>
      <c r="I9" s="337"/>
    </row>
    <row r="10" spans="1:22" s="167" customFormat="1" x14ac:dyDescent="0.45">
      <c r="A10" s="336"/>
      <c r="B10" s="348"/>
      <c r="C10" s="348"/>
      <c r="D10" s="348"/>
      <c r="E10" s="348"/>
      <c r="F10" s="348"/>
      <c r="G10" s="348"/>
      <c r="H10" s="348"/>
      <c r="I10" s="337"/>
    </row>
    <row r="11" spans="1:22" s="333" customFormat="1" x14ac:dyDescent="0.45">
      <c r="A11" s="336"/>
      <c r="B11" s="348"/>
      <c r="C11" s="348"/>
      <c r="D11" s="348"/>
      <c r="E11" s="348"/>
      <c r="F11" s="348"/>
      <c r="G11" s="348"/>
      <c r="H11" s="348"/>
      <c r="I11" s="337"/>
    </row>
    <row r="12" spans="1:22" s="333" customFormat="1" x14ac:dyDescent="0.45">
      <c r="A12" s="336"/>
      <c r="B12" s="348"/>
      <c r="C12" s="348"/>
      <c r="D12" s="348"/>
      <c r="E12" s="348"/>
      <c r="F12" s="348"/>
      <c r="G12" s="348"/>
      <c r="H12" s="348"/>
      <c r="I12" s="337"/>
    </row>
    <row r="13" spans="1:22" s="167" customFormat="1" ht="14.65" thickBot="1" x14ac:dyDescent="0.5">
      <c r="A13" s="393"/>
      <c r="B13" s="118"/>
      <c r="C13" s="118"/>
      <c r="D13" s="118"/>
      <c r="E13" s="118"/>
      <c r="F13" s="118"/>
      <c r="G13" s="118"/>
      <c r="H13" s="118"/>
      <c r="I13" s="14"/>
    </row>
    <row r="14" spans="1:22" ht="14.65" thickBot="1" x14ac:dyDescent="0.5">
      <c r="A14" s="198" t="s">
        <v>27</v>
      </c>
      <c r="B14" s="199">
        <v>82</v>
      </c>
      <c r="C14" s="199">
        <v>79</v>
      </c>
      <c r="D14" s="199">
        <v>4</v>
      </c>
      <c r="E14" s="199">
        <v>5</v>
      </c>
      <c r="F14" s="199">
        <v>6</v>
      </c>
      <c r="G14" s="199">
        <v>0</v>
      </c>
      <c r="H14" s="199">
        <v>21</v>
      </c>
      <c r="I14" s="200">
        <v>0</v>
      </c>
    </row>
    <row r="15" spans="1:22" s="167" customFormat="1" x14ac:dyDescent="0.45">
      <c r="A15" s="193" t="s">
        <v>65</v>
      </c>
      <c r="B15" s="194">
        <v>1145</v>
      </c>
      <c r="C15" s="194">
        <v>1059</v>
      </c>
      <c r="D15" s="194">
        <v>33</v>
      </c>
      <c r="E15" s="194">
        <v>51</v>
      </c>
      <c r="F15" s="194">
        <v>66</v>
      </c>
      <c r="G15" s="194">
        <v>1</v>
      </c>
      <c r="H15" s="194">
        <v>34</v>
      </c>
      <c r="I15" s="195">
        <v>0</v>
      </c>
    </row>
    <row r="16" spans="1:22" s="167" customFormat="1" x14ac:dyDescent="0.45">
      <c r="A16" s="196" t="s">
        <v>45</v>
      </c>
      <c r="B16" s="189">
        <v>449</v>
      </c>
      <c r="C16" s="189">
        <v>343</v>
      </c>
      <c r="D16" s="189">
        <v>44</v>
      </c>
      <c r="E16" s="189">
        <v>17</v>
      </c>
      <c r="F16" s="189">
        <v>14</v>
      </c>
      <c r="G16" s="189">
        <v>11</v>
      </c>
      <c r="H16" s="189">
        <v>67</v>
      </c>
      <c r="I16" s="197">
        <v>0</v>
      </c>
    </row>
    <row r="17" spans="1:14" s="167" customFormat="1" x14ac:dyDescent="0.45">
      <c r="A17" s="196" t="s">
        <v>66</v>
      </c>
      <c r="B17" s="189">
        <v>116</v>
      </c>
      <c r="C17" s="189">
        <v>86</v>
      </c>
      <c r="D17" s="189">
        <v>24</v>
      </c>
      <c r="E17" s="189">
        <v>13</v>
      </c>
      <c r="F17" s="189">
        <v>13</v>
      </c>
      <c r="G17" s="189">
        <v>24</v>
      </c>
      <c r="H17" s="189">
        <v>27</v>
      </c>
      <c r="I17" s="197">
        <v>0</v>
      </c>
    </row>
    <row r="18" spans="1:14" ht="14.65" thickBot="1" x14ac:dyDescent="0.5">
      <c r="A18" s="409" t="s">
        <v>51</v>
      </c>
      <c r="B18" s="410">
        <v>82</v>
      </c>
      <c r="C18" s="410">
        <v>79</v>
      </c>
      <c r="D18" s="410">
        <v>4</v>
      </c>
      <c r="E18" s="410">
        <v>5</v>
      </c>
      <c r="F18" s="410">
        <v>6</v>
      </c>
      <c r="G18" s="410">
        <v>0</v>
      </c>
      <c r="H18" s="410">
        <v>21</v>
      </c>
      <c r="I18" s="233">
        <v>0</v>
      </c>
    </row>
    <row r="19" spans="1:14" ht="14.65" thickBot="1" x14ac:dyDescent="0.5">
      <c r="A19" s="411" t="s">
        <v>31</v>
      </c>
      <c r="B19" s="412">
        <f>SUM(B15:B18)</f>
        <v>1792</v>
      </c>
      <c r="C19" s="412">
        <f t="shared" ref="C19:I19" si="0">SUM(C15:C18)</f>
        <v>1567</v>
      </c>
      <c r="D19" s="412">
        <f t="shared" si="0"/>
        <v>105</v>
      </c>
      <c r="E19" s="412">
        <f t="shared" si="0"/>
        <v>86</v>
      </c>
      <c r="F19" s="412">
        <f t="shared" si="0"/>
        <v>99</v>
      </c>
      <c r="G19" s="412">
        <f t="shared" si="0"/>
        <v>36</v>
      </c>
      <c r="H19" s="412">
        <f t="shared" si="0"/>
        <v>149</v>
      </c>
      <c r="I19" s="389">
        <f t="shared" si="0"/>
        <v>0</v>
      </c>
    </row>
    <row r="21" spans="1:14" ht="16.149999999999999" thickBot="1" x14ac:dyDescent="0.55000000000000004">
      <c r="A21" s="6" t="s">
        <v>46</v>
      </c>
      <c r="F21" s="2"/>
    </row>
    <row r="22" spans="1:14" x14ac:dyDescent="0.45">
      <c r="A22" s="487" t="s">
        <v>39</v>
      </c>
      <c r="B22" s="488"/>
      <c r="C22" s="488"/>
      <c r="D22" s="488"/>
      <c r="E22" s="119"/>
      <c r="G22" s="487" t="s">
        <v>40</v>
      </c>
      <c r="H22" s="488"/>
      <c r="I22" s="488"/>
      <c r="J22" s="488"/>
      <c r="K22" s="488"/>
      <c r="L22" s="488"/>
      <c r="M22" s="489"/>
    </row>
    <row r="23" spans="1:14" ht="28.5" x14ac:dyDescent="0.45">
      <c r="A23" s="35" t="s">
        <v>6</v>
      </c>
      <c r="B23" s="7" t="s">
        <v>3</v>
      </c>
      <c r="C23" s="7" t="s">
        <v>4</v>
      </c>
      <c r="D23" s="7" t="s">
        <v>37</v>
      </c>
      <c r="E23" s="267" t="s">
        <v>69</v>
      </c>
      <c r="G23" s="73" t="s">
        <v>0</v>
      </c>
      <c r="H23" s="490" t="s">
        <v>16</v>
      </c>
      <c r="I23" s="490"/>
      <c r="J23" s="490"/>
      <c r="K23" s="490" t="s">
        <v>17</v>
      </c>
      <c r="L23" s="490"/>
      <c r="M23" s="491"/>
    </row>
    <row r="24" spans="1:14" x14ac:dyDescent="0.45">
      <c r="A24" s="77">
        <v>43713</v>
      </c>
      <c r="B24" s="214">
        <v>61</v>
      </c>
      <c r="C24" s="214">
        <v>40</v>
      </c>
      <c r="D24" s="214">
        <v>0</v>
      </c>
      <c r="E24" s="215"/>
      <c r="G24" s="185"/>
      <c r="H24" s="182" t="s">
        <v>3</v>
      </c>
      <c r="I24" s="182" t="s">
        <v>4</v>
      </c>
      <c r="J24" s="182" t="s">
        <v>5</v>
      </c>
      <c r="K24" s="182" t="s">
        <v>3</v>
      </c>
      <c r="L24" s="182" t="s">
        <v>4</v>
      </c>
      <c r="M24" s="183" t="s">
        <v>5</v>
      </c>
    </row>
    <row r="25" spans="1:14" ht="14.65" thickBot="1" x14ac:dyDescent="0.5">
      <c r="A25" s="113"/>
      <c r="B25" s="214"/>
      <c r="C25" s="214"/>
      <c r="D25" s="214"/>
      <c r="E25" s="215"/>
      <c r="G25" s="186">
        <v>43718</v>
      </c>
      <c r="H25" s="179">
        <v>300</v>
      </c>
      <c r="I25" s="179">
        <v>300</v>
      </c>
      <c r="J25" s="179">
        <v>0</v>
      </c>
      <c r="K25" s="179">
        <v>0</v>
      </c>
      <c r="L25" s="179">
        <v>0</v>
      </c>
      <c r="M25" s="181">
        <v>0</v>
      </c>
    </row>
    <row r="26" spans="1:14" ht="14.65" thickBot="1" x14ac:dyDescent="0.5">
      <c r="A26" s="115" t="s">
        <v>27</v>
      </c>
      <c r="B26" s="51">
        <f>SUM(B24:B25)</f>
        <v>61</v>
      </c>
      <c r="C26" s="51">
        <f>SUM(C24:C25)</f>
        <v>40</v>
      </c>
      <c r="D26" s="51">
        <f>SUM(D24:D25)</f>
        <v>0</v>
      </c>
      <c r="E26" s="268"/>
      <c r="G26" s="186">
        <v>43725</v>
      </c>
      <c r="H26" s="179">
        <v>300</v>
      </c>
      <c r="I26" s="179">
        <v>300</v>
      </c>
      <c r="J26" s="179">
        <v>0</v>
      </c>
      <c r="K26" s="179">
        <v>0</v>
      </c>
      <c r="L26" s="179">
        <v>0</v>
      </c>
      <c r="M26" s="181">
        <v>0</v>
      </c>
    </row>
    <row r="27" spans="1:14" x14ac:dyDescent="0.45">
      <c r="A27" s="193" t="s">
        <v>65</v>
      </c>
      <c r="B27" s="247">
        <v>1196</v>
      </c>
      <c r="C27" s="247">
        <v>1010</v>
      </c>
      <c r="D27" s="247">
        <v>0</v>
      </c>
      <c r="E27" s="283"/>
      <c r="G27" s="186">
        <v>43732</v>
      </c>
      <c r="H27" s="179">
        <f>235-51</f>
        <v>184</v>
      </c>
      <c r="I27" s="179">
        <f>235-73</f>
        <v>162</v>
      </c>
      <c r="J27" s="179">
        <v>0</v>
      </c>
      <c r="K27" s="179">
        <v>51</v>
      </c>
      <c r="L27" s="179">
        <v>73</v>
      </c>
      <c r="M27" s="181">
        <v>0</v>
      </c>
    </row>
    <row r="28" spans="1:14" x14ac:dyDescent="0.45">
      <c r="A28" s="196" t="s">
        <v>45</v>
      </c>
      <c r="B28" s="248">
        <v>189</v>
      </c>
      <c r="C28" s="248">
        <v>119</v>
      </c>
      <c r="D28" s="248">
        <v>0</v>
      </c>
      <c r="E28" s="270"/>
      <c r="G28" s="186"/>
      <c r="H28" s="179"/>
      <c r="I28" s="179"/>
      <c r="J28" s="179"/>
      <c r="K28" s="179"/>
      <c r="L28" s="179"/>
      <c r="M28" s="181"/>
    </row>
    <row r="29" spans="1:14" ht="14.65" thickBot="1" x14ac:dyDescent="0.5">
      <c r="A29" s="196" t="s">
        <v>66</v>
      </c>
      <c r="B29" s="248">
        <v>13</v>
      </c>
      <c r="C29" s="248">
        <v>13</v>
      </c>
      <c r="D29" s="189">
        <v>0</v>
      </c>
      <c r="E29" s="270"/>
      <c r="G29" s="117" t="s">
        <v>72</v>
      </c>
      <c r="H29" s="118">
        <f>SUM(H25:H28)</f>
        <v>784</v>
      </c>
      <c r="I29" s="118">
        <f t="shared" ref="I29:M29" si="1">SUM(I25:I28)</f>
        <v>762</v>
      </c>
      <c r="J29" s="118">
        <f t="shared" si="1"/>
        <v>0</v>
      </c>
      <c r="K29" s="118">
        <f t="shared" si="1"/>
        <v>51</v>
      </c>
      <c r="L29" s="118">
        <f t="shared" si="1"/>
        <v>73</v>
      </c>
      <c r="M29" s="118">
        <f t="shared" si="1"/>
        <v>0</v>
      </c>
    </row>
    <row r="30" spans="1:14" x14ac:dyDescent="0.45">
      <c r="A30" s="196" t="s">
        <v>51</v>
      </c>
      <c r="B30" s="248">
        <v>61</v>
      </c>
      <c r="C30" s="248">
        <v>40</v>
      </c>
      <c r="D30" s="189">
        <v>0</v>
      </c>
      <c r="E30" s="270"/>
    </row>
    <row r="31" spans="1:14" ht="14.65" thickBot="1" x14ac:dyDescent="0.5">
      <c r="A31" s="190" t="s">
        <v>31</v>
      </c>
      <c r="B31" s="281">
        <f>SUM(B27:B30)</f>
        <v>1459</v>
      </c>
      <c r="C31" s="281">
        <f t="shared" ref="C31:D31" si="2">SUM(C27:C30)</f>
        <v>1182</v>
      </c>
      <c r="D31" s="281">
        <f t="shared" si="2"/>
        <v>0</v>
      </c>
      <c r="E31" s="282">
        <f>D31/(B31+C31)</f>
        <v>0</v>
      </c>
    </row>
    <row r="32" spans="1:14" ht="14.65" thickBot="1" x14ac:dyDescent="0.5">
      <c r="A32" s="111"/>
      <c r="G32" s="167"/>
      <c r="H32" s="167"/>
      <c r="I32" s="167"/>
      <c r="J32" s="167"/>
      <c r="K32" s="167"/>
      <c r="L32" s="167"/>
      <c r="M32" s="167"/>
      <c r="N32" s="167"/>
    </row>
    <row r="33" spans="1:14" x14ac:dyDescent="0.45">
      <c r="G33" s="500" t="s">
        <v>48</v>
      </c>
      <c r="H33" s="501"/>
      <c r="I33" s="501"/>
      <c r="J33" s="502"/>
      <c r="K33" s="63"/>
      <c r="L33" s="500" t="s">
        <v>49</v>
      </c>
      <c r="M33" s="502"/>
      <c r="N33" s="167"/>
    </row>
    <row r="34" spans="1:14" ht="16.149999999999999" thickBot="1" x14ac:dyDescent="0.55000000000000004">
      <c r="A34" s="6" t="s">
        <v>19</v>
      </c>
      <c r="G34" s="79" t="s">
        <v>0</v>
      </c>
      <c r="H34" s="8" t="s">
        <v>3</v>
      </c>
      <c r="I34" s="8" t="s">
        <v>4</v>
      </c>
      <c r="J34" s="183" t="s">
        <v>5</v>
      </c>
      <c r="K34" s="66"/>
      <c r="L34" s="65" t="s">
        <v>0</v>
      </c>
      <c r="M34" s="28" t="s">
        <v>13</v>
      </c>
      <c r="N34" s="167"/>
    </row>
    <row r="35" spans="1:14" x14ac:dyDescent="0.45">
      <c r="A35" s="492" t="s">
        <v>47</v>
      </c>
      <c r="B35" s="493"/>
      <c r="C35" s="493"/>
      <c r="D35" s="494"/>
      <c r="E35" s="26"/>
      <c r="G35" s="73"/>
      <c r="H35" s="4"/>
      <c r="I35" s="179"/>
      <c r="J35" s="181"/>
      <c r="K35" s="11"/>
      <c r="L35" s="330" t="s">
        <v>51</v>
      </c>
      <c r="M35" s="181">
        <v>21</v>
      </c>
      <c r="N35" s="167"/>
    </row>
    <row r="36" spans="1:14" ht="14.65" thickBot="1" x14ac:dyDescent="0.5">
      <c r="A36" s="65" t="s">
        <v>0</v>
      </c>
      <c r="B36" s="8" t="s">
        <v>3</v>
      </c>
      <c r="C36" s="8" t="s">
        <v>4</v>
      </c>
      <c r="D36" s="25" t="s">
        <v>5</v>
      </c>
      <c r="G36" s="41"/>
      <c r="H36" s="69"/>
      <c r="I36" s="180"/>
      <c r="J36" s="21"/>
      <c r="K36" s="11"/>
      <c r="L36" s="74"/>
      <c r="M36" s="14"/>
      <c r="N36" s="167"/>
    </row>
    <row r="37" spans="1:14" x14ac:dyDescent="0.45">
      <c r="A37" s="19"/>
      <c r="B37" s="4"/>
      <c r="C37" s="43"/>
      <c r="D37" s="181"/>
      <c r="G37" s="73"/>
      <c r="H37" s="4"/>
      <c r="I37" s="179"/>
      <c r="J37" s="181"/>
      <c r="K37" s="11"/>
      <c r="L37" s="108" t="s">
        <v>28</v>
      </c>
      <c r="M37" s="285">
        <v>0</v>
      </c>
      <c r="N37" s="167"/>
    </row>
    <row r="38" spans="1:14" ht="14.65" thickBot="1" x14ac:dyDescent="0.5">
      <c r="A38" s="20"/>
      <c r="B38" s="67"/>
      <c r="C38" s="67"/>
      <c r="D38" s="21"/>
      <c r="G38" s="106"/>
      <c r="H38" s="107"/>
      <c r="I38" s="81"/>
      <c r="J38" s="92"/>
      <c r="K38" s="11"/>
      <c r="L38" s="284" t="s">
        <v>65</v>
      </c>
      <c r="M38" s="60">
        <v>34</v>
      </c>
      <c r="N38" s="167"/>
    </row>
    <row r="39" spans="1:14" ht="14.65" thickBot="1" x14ac:dyDescent="0.5">
      <c r="A39" s="68" t="s">
        <v>27</v>
      </c>
      <c r="B39" s="22">
        <f>SUM(B37:B38)</f>
        <v>0</v>
      </c>
      <c r="C39" s="22">
        <f>SUM(C37:C38)</f>
        <v>0</v>
      </c>
      <c r="D39" s="23">
        <f>SUM(D37:D38)</f>
        <v>0</v>
      </c>
      <c r="G39" s="108" t="s">
        <v>27</v>
      </c>
      <c r="H39" s="199">
        <f>SUM(H35:H38)</f>
        <v>0</v>
      </c>
      <c r="I39" s="199">
        <f>SUM(I35:I38)</f>
        <v>0</v>
      </c>
      <c r="J39" s="200">
        <f>SUM(J35:J38)</f>
        <v>0</v>
      </c>
      <c r="K39" s="11"/>
      <c r="L39" s="284" t="s">
        <v>45</v>
      </c>
      <c r="M39" s="60">
        <v>67</v>
      </c>
      <c r="N39" s="167"/>
    </row>
    <row r="40" spans="1:14" x14ac:dyDescent="0.45">
      <c r="A40" s="249" t="s">
        <v>45</v>
      </c>
      <c r="B40" s="194">
        <v>272</v>
      </c>
      <c r="C40" s="194">
        <v>243</v>
      </c>
      <c r="D40" s="195">
        <v>44</v>
      </c>
      <c r="G40" s="109"/>
      <c r="H40" s="194"/>
      <c r="I40" s="194"/>
      <c r="J40" s="195"/>
      <c r="K40" s="64"/>
      <c r="L40" s="284" t="s">
        <v>66</v>
      </c>
      <c r="M40" s="60">
        <v>27</v>
      </c>
      <c r="N40" s="167"/>
    </row>
    <row r="41" spans="1:14" ht="14.65" thickBot="1" x14ac:dyDescent="0.5">
      <c r="A41" s="105" t="s">
        <v>67</v>
      </c>
      <c r="B41" s="39">
        <v>0</v>
      </c>
      <c r="C41" s="39">
        <v>0</v>
      </c>
      <c r="D41" s="45">
        <v>0</v>
      </c>
      <c r="G41" s="62"/>
      <c r="H41" s="191"/>
      <c r="I41" s="191"/>
      <c r="J41" s="191"/>
      <c r="K41" s="167"/>
      <c r="L41" s="415" t="s">
        <v>71</v>
      </c>
      <c r="M41" s="416">
        <v>21</v>
      </c>
      <c r="N41" s="167"/>
    </row>
    <row r="42" spans="1:14" ht="14.65" thickBot="1" x14ac:dyDescent="0.5">
      <c r="A42" s="190" t="s">
        <v>31</v>
      </c>
      <c r="B42" s="191">
        <f>SUM(B40:B41)</f>
        <v>272</v>
      </c>
      <c r="C42" s="191">
        <f t="shared" ref="C42:D42" si="3">SUM(C40:C41)</f>
        <v>243</v>
      </c>
      <c r="D42" s="192">
        <f t="shared" si="3"/>
        <v>44</v>
      </c>
      <c r="E42" s="418">
        <f>SUM(B42:D42)</f>
        <v>559</v>
      </c>
      <c r="G42" s="167"/>
      <c r="H42" s="167"/>
      <c r="I42" s="167"/>
      <c r="J42" s="167"/>
      <c r="K42" s="167"/>
      <c r="L42" s="411" t="s">
        <v>31</v>
      </c>
      <c r="M42" s="417">
        <f>SUM(M37:M41)</f>
        <v>149</v>
      </c>
      <c r="N42" s="167"/>
    </row>
    <row r="43" spans="1:14" x14ac:dyDescent="0.45">
      <c r="E43" s="419"/>
      <c r="G43" s="167"/>
      <c r="H43" s="167"/>
      <c r="I43" s="167"/>
      <c r="J43" s="167"/>
      <c r="K43" s="167"/>
      <c r="L43" s="167"/>
      <c r="M43" s="167"/>
      <c r="N43" s="167"/>
    </row>
    <row r="44" spans="1:14" ht="14.65" thickBot="1" x14ac:dyDescent="0.5">
      <c r="E44" s="420"/>
      <c r="G44" s="167"/>
      <c r="H44" s="167"/>
      <c r="I44" s="167"/>
      <c r="J44" s="167"/>
      <c r="K44" s="167"/>
      <c r="L44" s="167"/>
      <c r="M44" s="167"/>
      <c r="N44" s="167"/>
    </row>
    <row r="45" spans="1:14" x14ac:dyDescent="0.45">
      <c r="A45" s="492" t="s">
        <v>50</v>
      </c>
      <c r="B45" s="493"/>
      <c r="C45" s="493"/>
      <c r="D45" s="494"/>
      <c r="E45" s="420"/>
      <c r="G45" s="167"/>
      <c r="H45" s="167"/>
      <c r="I45" s="167"/>
      <c r="J45" s="167"/>
      <c r="K45" s="167"/>
      <c r="L45" s="167"/>
      <c r="M45" s="167"/>
      <c r="N45" s="167"/>
    </row>
    <row r="46" spans="1:14" x14ac:dyDescent="0.45">
      <c r="A46" s="65" t="s">
        <v>0</v>
      </c>
      <c r="B46" s="8" t="s">
        <v>3</v>
      </c>
      <c r="C46" s="8" t="s">
        <v>4</v>
      </c>
      <c r="D46" s="25" t="s">
        <v>5</v>
      </c>
      <c r="E46" s="420"/>
      <c r="L46" s="167"/>
      <c r="M46" s="167"/>
    </row>
    <row r="47" spans="1:14" x14ac:dyDescent="0.45">
      <c r="A47" s="19">
        <v>43713</v>
      </c>
      <c r="B47" s="4">
        <v>26</v>
      </c>
      <c r="C47" s="43">
        <v>45</v>
      </c>
      <c r="D47" s="181">
        <v>4</v>
      </c>
      <c r="E47" s="420"/>
    </row>
    <row r="48" spans="1:14" ht="14.65" thickBot="1" x14ac:dyDescent="0.5">
      <c r="A48" s="20"/>
      <c r="B48" s="69"/>
      <c r="C48" s="104"/>
      <c r="D48" s="21"/>
      <c r="E48" s="420"/>
      <c r="L48" s="167"/>
      <c r="M48" s="167"/>
    </row>
    <row r="49" spans="1:13" ht="14.65" thickBot="1" x14ac:dyDescent="0.5">
      <c r="A49" s="68" t="s">
        <v>27</v>
      </c>
      <c r="B49" s="22">
        <f>SUM(B47:B48)</f>
        <v>26</v>
      </c>
      <c r="C49" s="22">
        <f>SUM(C47:C48)</f>
        <v>45</v>
      </c>
      <c r="D49" s="23">
        <f>SUM(D47:D48)</f>
        <v>4</v>
      </c>
      <c r="E49" s="420"/>
    </row>
    <row r="50" spans="1:13" x14ac:dyDescent="0.45">
      <c r="A50" s="249" t="s">
        <v>45</v>
      </c>
      <c r="B50" s="194"/>
      <c r="C50" s="194"/>
      <c r="D50" s="195"/>
      <c r="E50" s="420"/>
    </row>
    <row r="51" spans="1:13" s="167" customFormat="1" x14ac:dyDescent="0.45">
      <c r="A51" s="105" t="s">
        <v>67</v>
      </c>
      <c r="B51" s="39">
        <v>116</v>
      </c>
      <c r="C51" s="39">
        <v>86</v>
      </c>
      <c r="D51" s="45">
        <v>24</v>
      </c>
      <c r="E51" s="420"/>
      <c r="L51"/>
      <c r="M51"/>
    </row>
    <row r="52" spans="1:13" s="333" customFormat="1" ht="14.65" thickBot="1" x14ac:dyDescent="0.5">
      <c r="A52" s="105" t="s">
        <v>70</v>
      </c>
      <c r="B52" s="413">
        <v>26</v>
      </c>
      <c r="C52" s="413">
        <v>45</v>
      </c>
      <c r="D52" s="414">
        <v>4</v>
      </c>
      <c r="E52" s="420"/>
    </row>
    <row r="53" spans="1:13" ht="14.65" thickBot="1" x14ac:dyDescent="0.5">
      <c r="A53" s="411" t="s">
        <v>31</v>
      </c>
      <c r="B53" s="412">
        <f>SUM(B51:B52)</f>
        <v>142</v>
      </c>
      <c r="C53" s="412">
        <f t="shared" ref="C53:D53" si="4">SUM(C51:C52)</f>
        <v>131</v>
      </c>
      <c r="D53" s="389">
        <f t="shared" si="4"/>
        <v>28</v>
      </c>
      <c r="E53" s="418">
        <f>SUM(B53:D53)</f>
        <v>301</v>
      </c>
    </row>
    <row r="58" spans="1:13" x14ac:dyDescent="0.45">
      <c r="L58" s="167"/>
      <c r="M58" s="167"/>
    </row>
    <row r="59" spans="1:13" x14ac:dyDescent="0.45">
      <c r="L59" s="167"/>
      <c r="M59" s="167"/>
    </row>
    <row r="61" spans="1:13" s="167" customFormat="1" x14ac:dyDescent="0.45">
      <c r="A61"/>
      <c r="B61"/>
      <c r="C61"/>
      <c r="D61"/>
      <c r="E61"/>
      <c r="L61"/>
      <c r="M61"/>
    </row>
    <row r="62" spans="1:13" s="167" customFormat="1" x14ac:dyDescent="0.45">
      <c r="A62"/>
      <c r="B62"/>
      <c r="C62"/>
      <c r="D62"/>
      <c r="E62"/>
      <c r="L62"/>
      <c r="M62"/>
    </row>
  </sheetData>
  <mergeCells count="11">
    <mergeCell ref="A1:M1"/>
    <mergeCell ref="A45:D45"/>
    <mergeCell ref="B4:D4"/>
    <mergeCell ref="E4:G4"/>
    <mergeCell ref="A35:D35"/>
    <mergeCell ref="A22:D22"/>
    <mergeCell ref="G22:M22"/>
    <mergeCell ref="H23:J23"/>
    <mergeCell ref="K23:M23"/>
    <mergeCell ref="G33:J33"/>
    <mergeCell ref="L33:M3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topLeftCell="A19" workbookViewId="0">
      <selection activeCell="J47" sqref="J47"/>
    </sheetView>
  </sheetViews>
  <sheetFormatPr defaultRowHeight="14.25" x14ac:dyDescent="0.45"/>
  <cols>
    <col min="1" max="1" width="16.86328125" customWidth="1"/>
    <col min="2" max="2" width="16.3984375" customWidth="1"/>
    <col min="3" max="3" width="17.3984375" customWidth="1"/>
    <col min="4" max="4" width="14.59765625" customWidth="1"/>
    <col min="5" max="5" width="15.1328125" customWidth="1"/>
    <col min="6" max="6" width="13.3984375" customWidth="1"/>
    <col min="7" max="7" width="16" customWidth="1"/>
    <col min="8" max="8" width="15.59765625" customWidth="1"/>
    <col min="9" max="9" width="16.86328125" customWidth="1"/>
    <col min="10" max="10" width="3" customWidth="1"/>
    <col min="11" max="11" width="16" customWidth="1"/>
    <col min="12" max="12" width="20.73046875" customWidth="1"/>
    <col min="13" max="13" width="19.1328125" customWidth="1"/>
    <col min="14" max="14" width="13.265625" customWidth="1"/>
    <col min="15" max="15" width="15.1328125" customWidth="1"/>
  </cols>
  <sheetData>
    <row r="1" spans="1:21" ht="28.5" x14ac:dyDescent="0.85">
      <c r="A1" s="503" t="s">
        <v>7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</row>
    <row r="2" spans="1:21" x14ac:dyDescent="0.45">
      <c r="I2" s="2"/>
    </row>
    <row r="3" spans="1:21" ht="16.149999999999999" thickBot="1" x14ac:dyDescent="0.55000000000000004">
      <c r="A3" s="40" t="s">
        <v>8</v>
      </c>
      <c r="C3" s="15"/>
    </row>
    <row r="4" spans="1:21" x14ac:dyDescent="0.45">
      <c r="A4" s="188" t="s">
        <v>0</v>
      </c>
      <c r="B4" s="480" t="s">
        <v>16</v>
      </c>
      <c r="C4" s="480"/>
      <c r="D4" s="480"/>
      <c r="E4" s="480" t="s">
        <v>17</v>
      </c>
      <c r="F4" s="480"/>
      <c r="G4" s="480"/>
      <c r="H4" s="216" t="s">
        <v>14</v>
      </c>
      <c r="I4" s="184" t="s">
        <v>1</v>
      </c>
    </row>
    <row r="5" spans="1:21" x14ac:dyDescent="0.45">
      <c r="A5" s="44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45">
      <c r="A6" s="452">
        <v>43720</v>
      </c>
      <c r="B6" s="425">
        <v>45</v>
      </c>
      <c r="C6" s="425">
        <v>90</v>
      </c>
      <c r="D6" s="425">
        <v>4</v>
      </c>
      <c r="E6" s="425">
        <v>4</v>
      </c>
      <c r="F6" s="425">
        <v>3</v>
      </c>
      <c r="G6" s="425">
        <v>0</v>
      </c>
      <c r="H6" s="425">
        <v>0</v>
      </c>
      <c r="I6" s="427">
        <v>0</v>
      </c>
    </row>
    <row r="7" spans="1:21" s="167" customFormat="1" x14ac:dyDescent="0.45">
      <c r="A7" s="452">
        <v>43727</v>
      </c>
      <c r="B7" s="425">
        <v>98</v>
      </c>
      <c r="C7" s="425">
        <v>88</v>
      </c>
      <c r="D7" s="425">
        <v>2</v>
      </c>
      <c r="E7" s="425">
        <v>8</v>
      </c>
      <c r="F7" s="425">
        <v>15</v>
      </c>
      <c r="G7" s="425">
        <v>0</v>
      </c>
      <c r="H7" s="425">
        <v>0</v>
      </c>
      <c r="I7" s="427">
        <v>0</v>
      </c>
    </row>
    <row r="8" spans="1:21" s="167" customFormat="1" x14ac:dyDescent="0.45">
      <c r="A8" s="452">
        <v>43734</v>
      </c>
      <c r="B8" s="425">
        <v>75</v>
      </c>
      <c r="C8" s="425">
        <v>41</v>
      </c>
      <c r="D8" s="425">
        <v>1</v>
      </c>
      <c r="E8" s="425">
        <v>0</v>
      </c>
      <c r="F8" s="425">
        <v>5</v>
      </c>
      <c r="G8" s="425">
        <v>0</v>
      </c>
      <c r="H8" s="425">
        <v>0</v>
      </c>
      <c r="I8" s="427">
        <v>0</v>
      </c>
    </row>
    <row r="9" spans="1:21" s="167" customFormat="1" x14ac:dyDescent="0.45">
      <c r="A9" s="452">
        <v>43735</v>
      </c>
      <c r="B9" s="425">
        <v>8</v>
      </c>
      <c r="C9" s="425">
        <v>10</v>
      </c>
      <c r="D9" s="425">
        <v>0</v>
      </c>
      <c r="E9" s="425">
        <v>0</v>
      </c>
      <c r="F9" s="425">
        <v>0</v>
      </c>
      <c r="G9" s="425">
        <v>0</v>
      </c>
      <c r="H9" s="425">
        <v>0</v>
      </c>
      <c r="I9" s="427">
        <v>0</v>
      </c>
    </row>
    <row r="10" spans="1:21" s="167" customFormat="1" x14ac:dyDescent="0.45">
      <c r="A10" s="186"/>
      <c r="B10" s="179"/>
      <c r="C10" s="179"/>
      <c r="D10" s="179"/>
      <c r="E10" s="179"/>
      <c r="F10" s="179"/>
      <c r="G10" s="179"/>
      <c r="H10" s="179"/>
      <c r="I10" s="181"/>
    </row>
    <row r="11" spans="1:21" s="167" customFormat="1" x14ac:dyDescent="0.45">
      <c r="A11" s="289"/>
      <c r="B11" s="179"/>
      <c r="C11" s="179"/>
      <c r="D11" s="179"/>
      <c r="E11" s="179"/>
      <c r="F11" s="179"/>
      <c r="G11" s="179"/>
      <c r="H11" s="179"/>
      <c r="I11" s="181"/>
    </row>
    <row r="12" spans="1:21" s="167" customFormat="1" x14ac:dyDescent="0.45">
      <c r="A12" s="289"/>
      <c r="B12" s="291"/>
      <c r="C12" s="291"/>
      <c r="D12" s="291"/>
      <c r="E12" s="291"/>
      <c r="F12" s="291"/>
      <c r="G12" s="291"/>
      <c r="H12" s="291"/>
      <c r="I12" s="181"/>
    </row>
    <row r="13" spans="1:21" s="167" customFormat="1" x14ac:dyDescent="0.45">
      <c r="A13" s="289"/>
      <c r="B13" s="291"/>
      <c r="C13" s="291"/>
      <c r="D13" s="291"/>
      <c r="E13" s="291"/>
      <c r="F13" s="291"/>
      <c r="G13" s="291"/>
      <c r="H13" s="291"/>
      <c r="I13" s="181"/>
    </row>
    <row r="14" spans="1:21" ht="14.65" thickBot="1" x14ac:dyDescent="0.5">
      <c r="A14" s="90"/>
      <c r="B14" s="118"/>
      <c r="C14" s="118"/>
      <c r="D14" s="118"/>
      <c r="E14" s="118"/>
      <c r="F14" s="118"/>
      <c r="G14" s="118"/>
      <c r="H14" s="118"/>
      <c r="I14" s="14"/>
    </row>
    <row r="15" spans="1:21" ht="14.65" thickBot="1" x14ac:dyDescent="0.5">
      <c r="A15" s="93" t="s">
        <v>27</v>
      </c>
      <c r="B15" s="82">
        <f t="shared" ref="B15:I15" si="0">SUM(B6:B14)</f>
        <v>226</v>
      </c>
      <c r="C15" s="82">
        <f t="shared" si="0"/>
        <v>229</v>
      </c>
      <c r="D15" s="82">
        <f t="shared" si="0"/>
        <v>7</v>
      </c>
      <c r="E15" s="82">
        <f t="shared" si="0"/>
        <v>12</v>
      </c>
      <c r="F15" s="82">
        <f t="shared" si="0"/>
        <v>23</v>
      </c>
      <c r="G15" s="82">
        <f t="shared" si="0"/>
        <v>0</v>
      </c>
      <c r="H15" s="82">
        <f t="shared" si="0"/>
        <v>0</v>
      </c>
      <c r="I15" s="83">
        <f t="shared" si="0"/>
        <v>0</v>
      </c>
    </row>
    <row r="16" spans="1:21" x14ac:dyDescent="0.45">
      <c r="A16" s="78" t="s">
        <v>63</v>
      </c>
      <c r="B16" s="194">
        <v>0</v>
      </c>
      <c r="C16" s="194">
        <v>0</v>
      </c>
      <c r="D16" s="194">
        <v>0</v>
      </c>
      <c r="E16" s="194">
        <v>0</v>
      </c>
      <c r="F16" s="194">
        <v>0</v>
      </c>
      <c r="G16" s="194">
        <v>0</v>
      </c>
      <c r="H16" s="194">
        <v>0</v>
      </c>
      <c r="I16" s="195">
        <v>0</v>
      </c>
    </row>
    <row r="17" spans="1:17" s="167" customFormat="1" x14ac:dyDescent="0.45">
      <c r="A17" s="58" t="s">
        <v>65</v>
      </c>
      <c r="B17" s="189">
        <v>98</v>
      </c>
      <c r="C17" s="189">
        <v>75</v>
      </c>
      <c r="D17" s="189">
        <v>2</v>
      </c>
      <c r="E17" s="189">
        <v>1</v>
      </c>
      <c r="F17" s="189">
        <v>1</v>
      </c>
      <c r="G17" s="189">
        <v>0</v>
      </c>
      <c r="H17" s="189">
        <v>1</v>
      </c>
      <c r="I17" s="197">
        <v>0</v>
      </c>
    </row>
    <row r="18" spans="1:17" s="167" customFormat="1" x14ac:dyDescent="0.45">
      <c r="A18" s="58" t="s">
        <v>45</v>
      </c>
      <c r="B18" s="189">
        <v>2</v>
      </c>
      <c r="C18" s="189">
        <v>0</v>
      </c>
      <c r="D18" s="189">
        <v>0</v>
      </c>
      <c r="E18" s="189">
        <v>0</v>
      </c>
      <c r="F18" s="189">
        <v>0</v>
      </c>
      <c r="G18" s="189">
        <v>0</v>
      </c>
      <c r="H18" s="189">
        <v>0</v>
      </c>
      <c r="I18" s="197">
        <v>0</v>
      </c>
    </row>
    <row r="19" spans="1:17" s="167" customFormat="1" x14ac:dyDescent="0.45">
      <c r="A19" s="58" t="s">
        <v>67</v>
      </c>
      <c r="B19" s="189">
        <v>7</v>
      </c>
      <c r="C19" s="189">
        <v>13</v>
      </c>
      <c r="D19" s="189">
        <v>0</v>
      </c>
      <c r="E19" s="189">
        <v>0</v>
      </c>
      <c r="F19" s="189">
        <v>1</v>
      </c>
      <c r="G19" s="189">
        <v>0</v>
      </c>
      <c r="H19" s="189">
        <v>0</v>
      </c>
      <c r="I19" s="197">
        <v>0</v>
      </c>
    </row>
    <row r="20" spans="1:17" s="167" customFormat="1" x14ac:dyDescent="0.45">
      <c r="A20" s="58" t="s">
        <v>70</v>
      </c>
      <c r="B20" s="189">
        <v>226</v>
      </c>
      <c r="C20" s="189">
        <v>229</v>
      </c>
      <c r="D20" s="189">
        <v>7</v>
      </c>
      <c r="E20" s="189">
        <v>12</v>
      </c>
      <c r="F20" s="189">
        <v>23</v>
      </c>
      <c r="G20" s="189">
        <v>0</v>
      </c>
      <c r="H20" s="189">
        <v>0</v>
      </c>
      <c r="I20" s="197">
        <v>0</v>
      </c>
    </row>
    <row r="21" spans="1:17" s="167" customFormat="1" x14ac:dyDescent="0.45">
      <c r="A21" s="58" t="s">
        <v>75</v>
      </c>
      <c r="B21" s="189"/>
      <c r="C21" s="189"/>
      <c r="D21" s="189"/>
      <c r="E21" s="189"/>
      <c r="F21" s="189"/>
      <c r="G21" s="189"/>
      <c r="H21" s="189"/>
      <c r="I21" s="197"/>
    </row>
    <row r="22" spans="1:17" s="167" customFormat="1" x14ac:dyDescent="0.45">
      <c r="A22" s="58"/>
      <c r="B22" s="189"/>
      <c r="C22" s="189"/>
      <c r="D22" s="189"/>
      <c r="E22" s="189"/>
      <c r="F22" s="189"/>
      <c r="G22" s="189"/>
      <c r="H22" s="189"/>
      <c r="I22" s="197"/>
    </row>
    <row r="23" spans="1:17" ht="14.65" thickBot="1" x14ac:dyDescent="0.5">
      <c r="A23" s="57" t="s">
        <v>31</v>
      </c>
      <c r="B23" s="191">
        <f>SUM(B16:B22)</f>
        <v>333</v>
      </c>
      <c r="C23" s="191">
        <f t="shared" ref="C23:I23" si="1">SUM(C16:C22)</f>
        <v>317</v>
      </c>
      <c r="D23" s="191">
        <f t="shared" si="1"/>
        <v>9</v>
      </c>
      <c r="E23" s="191">
        <f t="shared" si="1"/>
        <v>13</v>
      </c>
      <c r="F23" s="191">
        <f t="shared" si="1"/>
        <v>25</v>
      </c>
      <c r="G23" s="191">
        <f t="shared" si="1"/>
        <v>0</v>
      </c>
      <c r="H23" s="191">
        <f t="shared" si="1"/>
        <v>1</v>
      </c>
      <c r="I23" s="192">
        <f t="shared" si="1"/>
        <v>0</v>
      </c>
    </row>
    <row r="24" spans="1:17" x14ac:dyDescent="0.45">
      <c r="A24" s="17"/>
    </row>
    <row r="25" spans="1:17" ht="16.149999999999999" thickBot="1" x14ac:dyDescent="0.55000000000000004">
      <c r="A25" s="40" t="s">
        <v>24</v>
      </c>
      <c r="G25" s="6" t="s">
        <v>43</v>
      </c>
    </row>
    <row r="26" spans="1:17" x14ac:dyDescent="0.45">
      <c r="A26" s="487" t="s">
        <v>39</v>
      </c>
      <c r="B26" s="488"/>
      <c r="C26" s="488"/>
      <c r="D26" s="488"/>
      <c r="E26" s="119"/>
      <c r="G26" s="484" t="s">
        <v>18</v>
      </c>
      <c r="H26" s="485"/>
      <c r="I26" s="486"/>
      <c r="K26" s="487" t="s">
        <v>40</v>
      </c>
      <c r="L26" s="488"/>
      <c r="M26" s="488"/>
      <c r="N26" s="488"/>
      <c r="O26" s="488"/>
      <c r="P26" s="488"/>
      <c r="Q26" s="489"/>
    </row>
    <row r="27" spans="1:17" ht="28.5" x14ac:dyDescent="0.45">
      <c r="A27" s="35" t="s">
        <v>6</v>
      </c>
      <c r="B27" s="7" t="s">
        <v>3</v>
      </c>
      <c r="C27" s="7" t="s">
        <v>4</v>
      </c>
      <c r="D27" s="7" t="s">
        <v>37</v>
      </c>
      <c r="E27" s="267" t="s">
        <v>69</v>
      </c>
      <c r="G27" s="71" t="s">
        <v>6</v>
      </c>
      <c r="H27" s="70" t="s">
        <v>11</v>
      </c>
      <c r="I27" s="72" t="s">
        <v>10</v>
      </c>
      <c r="K27" s="73" t="s">
        <v>0</v>
      </c>
      <c r="L27" s="121" t="s">
        <v>16</v>
      </c>
      <c r="M27" s="121"/>
      <c r="N27" s="121"/>
      <c r="O27" s="121" t="s">
        <v>17</v>
      </c>
      <c r="P27" s="121"/>
      <c r="Q27" s="122"/>
    </row>
    <row r="28" spans="1:17" ht="14.65" thickBot="1" x14ac:dyDescent="0.5">
      <c r="A28" s="77"/>
      <c r="B28" s="48"/>
      <c r="C28" s="48"/>
      <c r="D28" s="12"/>
      <c r="E28" s="207"/>
      <c r="G28" s="94"/>
      <c r="H28" s="48"/>
      <c r="I28" s="50"/>
      <c r="K28" s="36"/>
      <c r="L28" s="24" t="s">
        <v>3</v>
      </c>
      <c r="M28" s="24" t="s">
        <v>4</v>
      </c>
      <c r="N28" s="24" t="s">
        <v>5</v>
      </c>
      <c r="O28" s="24" t="s">
        <v>3</v>
      </c>
      <c r="P28" s="24" t="s">
        <v>4</v>
      </c>
      <c r="Q28" s="25" t="s">
        <v>5</v>
      </c>
    </row>
    <row r="29" spans="1:17" ht="14.65" thickBot="1" x14ac:dyDescent="0.5">
      <c r="A29" s="115" t="s">
        <v>27</v>
      </c>
      <c r="B29" s="51">
        <f>B28</f>
        <v>0</v>
      </c>
      <c r="C29" s="51">
        <f t="shared" ref="C29:D29" si="2">C28</f>
        <v>0</v>
      </c>
      <c r="D29" s="51">
        <f t="shared" si="2"/>
        <v>0</v>
      </c>
      <c r="E29" s="268"/>
      <c r="G29" s="94"/>
      <c r="H29" s="48"/>
      <c r="I29" s="50"/>
      <c r="K29" s="452">
        <v>43720</v>
      </c>
      <c r="L29" s="425">
        <v>25</v>
      </c>
      <c r="M29" s="425">
        <v>27</v>
      </c>
      <c r="N29" s="425">
        <v>0</v>
      </c>
      <c r="O29" s="425">
        <v>4</v>
      </c>
      <c r="P29" s="425">
        <v>2</v>
      </c>
      <c r="Q29" s="427">
        <v>0</v>
      </c>
    </row>
    <row r="30" spans="1:17" x14ac:dyDescent="0.45">
      <c r="A30" s="220" t="s">
        <v>63</v>
      </c>
      <c r="B30" s="247">
        <v>0</v>
      </c>
      <c r="C30" s="247">
        <v>0</v>
      </c>
      <c r="D30" s="247">
        <v>0</v>
      </c>
      <c r="E30" s="277"/>
      <c r="G30" s="94"/>
      <c r="H30" s="48"/>
      <c r="I30" s="50"/>
      <c r="J30" s="64"/>
      <c r="K30" s="452">
        <v>43724</v>
      </c>
      <c r="L30" s="425">
        <v>38</v>
      </c>
      <c r="M30" s="425">
        <v>32</v>
      </c>
      <c r="N30" s="425">
        <v>0</v>
      </c>
      <c r="O30" s="425">
        <v>7</v>
      </c>
      <c r="P30" s="425">
        <v>13</v>
      </c>
      <c r="Q30" s="427">
        <v>0</v>
      </c>
    </row>
    <row r="31" spans="1:17" x14ac:dyDescent="0.45">
      <c r="A31" s="112" t="s">
        <v>65</v>
      </c>
      <c r="B31" s="248">
        <v>6</v>
      </c>
      <c r="C31" s="248">
        <v>5</v>
      </c>
      <c r="D31" s="248">
        <v>1</v>
      </c>
      <c r="E31" s="278"/>
      <c r="F31" s="167"/>
      <c r="G31" s="94"/>
      <c r="H31" s="48"/>
      <c r="I31" s="50"/>
      <c r="K31" s="452">
        <v>43726</v>
      </c>
      <c r="L31" s="425">
        <v>59</v>
      </c>
      <c r="M31" s="425">
        <v>59</v>
      </c>
      <c r="N31" s="425">
        <v>0</v>
      </c>
      <c r="O31" s="425">
        <v>0</v>
      </c>
      <c r="P31" s="425">
        <v>0</v>
      </c>
      <c r="Q31" s="427">
        <v>0</v>
      </c>
    </row>
    <row r="32" spans="1:17" x14ac:dyDescent="0.45">
      <c r="A32" s="112" t="s">
        <v>45</v>
      </c>
      <c r="B32" s="248">
        <v>1</v>
      </c>
      <c r="C32" s="248">
        <v>1</v>
      </c>
      <c r="D32" s="248">
        <v>3</v>
      </c>
      <c r="E32" s="278"/>
      <c r="F32" s="167"/>
      <c r="G32" s="94"/>
      <c r="H32" s="48"/>
      <c r="I32" s="50"/>
      <c r="K32" s="452">
        <v>43727</v>
      </c>
      <c r="L32" s="425">
        <v>132</v>
      </c>
      <c r="M32" s="425">
        <v>124</v>
      </c>
      <c r="N32" s="425">
        <v>0</v>
      </c>
      <c r="O32" s="425">
        <v>17</v>
      </c>
      <c r="P32" s="425">
        <v>25</v>
      </c>
      <c r="Q32" s="427">
        <v>0</v>
      </c>
    </row>
    <row r="33" spans="1:17" x14ac:dyDescent="0.45">
      <c r="A33" s="112" t="s">
        <v>66</v>
      </c>
      <c r="B33" s="248">
        <v>21</v>
      </c>
      <c r="C33" s="248">
        <v>36</v>
      </c>
      <c r="D33" s="189">
        <v>15</v>
      </c>
      <c r="E33" s="278"/>
      <c r="G33" s="94"/>
      <c r="H33" s="48"/>
      <c r="I33" s="50"/>
      <c r="K33" s="429">
        <v>43734</v>
      </c>
      <c r="L33" s="426">
        <v>34</v>
      </c>
      <c r="M33" s="426">
        <v>24</v>
      </c>
      <c r="N33" s="426">
        <v>0</v>
      </c>
      <c r="O33" s="426">
        <v>11</v>
      </c>
      <c r="P33" s="426">
        <v>21</v>
      </c>
      <c r="Q33" s="426">
        <v>0</v>
      </c>
    </row>
    <row r="34" spans="1:17" ht="14.65" thickBot="1" x14ac:dyDescent="0.5">
      <c r="A34" s="112" t="s">
        <v>51</v>
      </c>
      <c r="B34" s="248">
        <v>238</v>
      </c>
      <c r="C34" s="248">
        <v>252</v>
      </c>
      <c r="D34" s="189">
        <v>88</v>
      </c>
      <c r="E34" s="278"/>
      <c r="G34" s="272"/>
      <c r="H34" s="114"/>
      <c r="I34" s="273"/>
      <c r="K34" s="186"/>
      <c r="L34" s="179"/>
      <c r="M34" s="179"/>
      <c r="N34" s="179"/>
      <c r="O34" s="179"/>
      <c r="P34" s="179"/>
      <c r="Q34" s="181"/>
    </row>
    <row r="35" spans="1:17" ht="14.65" thickBot="1" x14ac:dyDescent="0.5">
      <c r="A35" s="275" t="s">
        <v>52</v>
      </c>
      <c r="B35" s="211"/>
      <c r="C35" s="211"/>
      <c r="D35" s="211"/>
      <c r="E35" s="279"/>
      <c r="G35" s="274" t="s">
        <v>31</v>
      </c>
      <c r="H35" s="51">
        <f>SUM(H28:H34)</f>
        <v>0</v>
      </c>
      <c r="I35" s="227">
        <f>SUM(I28:I34)</f>
        <v>0</v>
      </c>
      <c r="K35" s="37"/>
      <c r="L35" s="5"/>
      <c r="M35" s="5"/>
      <c r="N35" s="5"/>
      <c r="O35" s="5"/>
      <c r="P35" s="5"/>
      <c r="Q35" s="13"/>
    </row>
    <row r="36" spans="1:17" ht="14.65" thickBot="1" x14ac:dyDescent="0.5">
      <c r="A36" s="276" t="s">
        <v>31</v>
      </c>
      <c r="B36" s="213">
        <f>SUM(B30:B35)</f>
        <v>266</v>
      </c>
      <c r="C36" s="213">
        <f t="shared" ref="C36:D36" si="3">SUM(C30:C35)</f>
        <v>294</v>
      </c>
      <c r="D36" s="213">
        <f t="shared" si="3"/>
        <v>107</v>
      </c>
      <c r="E36" s="280">
        <f>D36/(C36+B36)</f>
        <v>0.19107142857142856</v>
      </c>
      <c r="K36" s="117" t="s">
        <v>27</v>
      </c>
      <c r="L36" s="118">
        <f>SUM(L29:L35)</f>
        <v>288</v>
      </c>
      <c r="M36" s="118">
        <f t="shared" ref="M36:Q36" si="4">SUM(M29:M35)</f>
        <v>266</v>
      </c>
      <c r="N36" s="118">
        <f t="shared" si="4"/>
        <v>0</v>
      </c>
      <c r="O36" s="118">
        <f t="shared" si="4"/>
        <v>39</v>
      </c>
      <c r="P36" s="118">
        <f t="shared" si="4"/>
        <v>61</v>
      </c>
      <c r="Q36" s="118">
        <f t="shared" si="4"/>
        <v>0</v>
      </c>
    </row>
    <row r="37" spans="1:17" s="167" customFormat="1" x14ac:dyDescent="0.45">
      <c r="A37" s="331" t="s">
        <v>85</v>
      </c>
      <c r="B37" s="89"/>
      <c r="C37" s="89"/>
      <c r="D37" s="89"/>
      <c r="E37" s="332"/>
      <c r="K37"/>
      <c r="L37"/>
      <c r="M37"/>
      <c r="N37"/>
      <c r="O37"/>
      <c r="P37"/>
      <c r="Q37"/>
    </row>
    <row r="38" spans="1:17" x14ac:dyDescent="0.45">
      <c r="H38" s="208"/>
    </row>
    <row r="39" spans="1:17" ht="16.149999999999999" thickBot="1" x14ac:dyDescent="0.55000000000000004">
      <c r="A39" s="40" t="s">
        <v>19</v>
      </c>
      <c r="C39" s="15"/>
      <c r="J39" s="32"/>
    </row>
    <row r="40" spans="1:17" x14ac:dyDescent="0.45">
      <c r="A40" s="292"/>
      <c r="B40" s="293"/>
      <c r="C40" s="294"/>
      <c r="D40" s="295" t="s">
        <v>16</v>
      </c>
      <c r="E40" s="296"/>
      <c r="F40" s="297"/>
      <c r="G40" s="295" t="s">
        <v>17</v>
      </c>
      <c r="H40" s="296"/>
      <c r="I40" s="298"/>
      <c r="J40" s="2"/>
      <c r="K40" s="167"/>
      <c r="L40" s="167"/>
      <c r="M40" s="167"/>
      <c r="N40" s="167"/>
      <c r="O40" s="167"/>
      <c r="P40" s="167"/>
      <c r="Q40" s="167"/>
    </row>
    <row r="41" spans="1:17" ht="14.65" thickBot="1" x14ac:dyDescent="0.5">
      <c r="A41" s="511" t="s">
        <v>0</v>
      </c>
      <c r="B41" s="299" t="s">
        <v>44</v>
      </c>
      <c r="C41" s="299" t="s">
        <v>25</v>
      </c>
      <c r="D41" s="299" t="s">
        <v>10</v>
      </c>
      <c r="E41" s="299" t="s">
        <v>11</v>
      </c>
      <c r="F41" s="299" t="s">
        <v>12</v>
      </c>
      <c r="G41" s="299" t="s">
        <v>10</v>
      </c>
      <c r="H41" s="299" t="s">
        <v>11</v>
      </c>
      <c r="I41" s="512" t="s">
        <v>12</v>
      </c>
      <c r="J41" s="2"/>
    </row>
    <row r="42" spans="1:17" x14ac:dyDescent="0.45">
      <c r="A42" s="513">
        <v>43731</v>
      </c>
      <c r="B42" s="514" t="s">
        <v>92</v>
      </c>
      <c r="C42" s="514" t="s">
        <v>93</v>
      </c>
      <c r="D42" s="515">
        <v>45</v>
      </c>
      <c r="E42" s="515">
        <v>30</v>
      </c>
      <c r="F42" s="515">
        <v>0</v>
      </c>
      <c r="G42" s="515">
        <v>0</v>
      </c>
      <c r="H42" s="515">
        <v>0</v>
      </c>
      <c r="I42" s="516">
        <v>0</v>
      </c>
      <c r="J42" s="2"/>
    </row>
    <row r="43" spans="1:17" x14ac:dyDescent="0.45">
      <c r="A43" s="19">
        <v>43732</v>
      </c>
      <c r="B43" s="75" t="s">
        <v>94</v>
      </c>
      <c r="C43" s="75" t="s">
        <v>93</v>
      </c>
      <c r="D43" s="95">
        <v>43</v>
      </c>
      <c r="E43" s="95">
        <v>27</v>
      </c>
      <c r="F43" s="95">
        <v>0</v>
      </c>
      <c r="G43" s="95">
        <v>0</v>
      </c>
      <c r="H43" s="95">
        <v>0</v>
      </c>
      <c r="I43" s="96">
        <v>0</v>
      </c>
    </row>
    <row r="44" spans="1:17" x14ac:dyDescent="0.45">
      <c r="A44" s="517">
        <v>43733</v>
      </c>
      <c r="B44" s="75" t="s">
        <v>94</v>
      </c>
      <c r="C44" s="75" t="s">
        <v>93</v>
      </c>
      <c r="D44" s="510">
        <v>45</v>
      </c>
      <c r="E44" s="510">
        <v>84</v>
      </c>
      <c r="F44" s="510">
        <v>0</v>
      </c>
      <c r="G44" s="510">
        <v>0</v>
      </c>
      <c r="H44" s="510">
        <v>0</v>
      </c>
      <c r="I44" s="342">
        <v>0</v>
      </c>
    </row>
    <row r="45" spans="1:17" ht="14.65" thickBot="1" x14ac:dyDescent="0.5">
      <c r="A45" s="518">
        <v>43735</v>
      </c>
      <c r="B45" s="519" t="s">
        <v>94</v>
      </c>
      <c r="C45" s="519" t="s">
        <v>93</v>
      </c>
      <c r="D45" s="520">
        <v>0</v>
      </c>
      <c r="E45" s="520">
        <v>86</v>
      </c>
      <c r="F45" s="520">
        <v>0</v>
      </c>
      <c r="G45" s="520">
        <v>0</v>
      </c>
      <c r="H45" s="520">
        <v>0</v>
      </c>
      <c r="I45" s="521">
        <v>0</v>
      </c>
    </row>
    <row r="46" spans="1:17" ht="14.65" thickBot="1" x14ac:dyDescent="0.5">
      <c r="A46" s="505" t="s">
        <v>27</v>
      </c>
      <c r="B46" s="506"/>
      <c r="C46" s="507"/>
      <c r="D46" s="508">
        <f>SUM(D42:D45)</f>
        <v>133</v>
      </c>
      <c r="E46" s="508">
        <f t="shared" ref="E46:F46" si="5">SUM(E42:E45)</f>
        <v>227</v>
      </c>
      <c r="F46" s="508">
        <f t="shared" si="5"/>
        <v>0</v>
      </c>
      <c r="G46" s="508">
        <f t="shared" ref="G46:I46" si="6">SUM(G44:G45)</f>
        <v>0</v>
      </c>
      <c r="H46" s="508">
        <f t="shared" si="6"/>
        <v>0</v>
      </c>
      <c r="I46" s="509">
        <f t="shared" si="6"/>
        <v>0</v>
      </c>
    </row>
    <row r="47" spans="1:17" x14ac:dyDescent="0.45">
      <c r="A47" s="99" t="s">
        <v>51</v>
      </c>
      <c r="B47" s="97"/>
      <c r="C47" s="98"/>
      <c r="D47" s="100">
        <v>133</v>
      </c>
      <c r="E47" s="100">
        <v>227</v>
      </c>
      <c r="F47" s="100">
        <v>0</v>
      </c>
      <c r="G47" s="100">
        <v>0</v>
      </c>
      <c r="H47" s="100">
        <v>0</v>
      </c>
      <c r="I47" s="101">
        <v>0</v>
      </c>
      <c r="J47" s="522"/>
    </row>
    <row r="48" spans="1:17" x14ac:dyDescent="0.45">
      <c r="A48" s="58" t="s">
        <v>52</v>
      </c>
      <c r="B48" s="8"/>
      <c r="C48" s="42"/>
      <c r="D48" s="102"/>
      <c r="E48" s="102"/>
      <c r="F48" s="102"/>
      <c r="G48" s="102"/>
      <c r="H48" s="102"/>
      <c r="I48" s="103"/>
    </row>
    <row r="49" spans="1:9" ht="14.65" thickBot="1" x14ac:dyDescent="0.5">
      <c r="A49" s="231"/>
      <c r="B49" s="299"/>
      <c r="C49" s="300"/>
      <c r="D49" s="301"/>
      <c r="E49" s="301"/>
      <c r="F49" s="301"/>
      <c r="G49" s="301"/>
      <c r="H49" s="301"/>
      <c r="I49" s="302"/>
    </row>
    <row r="50" spans="1:9" ht="14.65" thickBot="1" x14ac:dyDescent="0.5">
      <c r="A50" s="359" t="s">
        <v>31</v>
      </c>
      <c r="B50" s="33"/>
      <c r="C50" s="34"/>
      <c r="D50" s="303">
        <f>SUM(D47:D49)</f>
        <v>133</v>
      </c>
      <c r="E50" s="303">
        <f t="shared" ref="E50:I50" si="7">SUM(E47:E49)</f>
        <v>227</v>
      </c>
      <c r="F50" s="303">
        <f t="shared" si="7"/>
        <v>0</v>
      </c>
      <c r="G50" s="303">
        <f t="shared" si="7"/>
        <v>0</v>
      </c>
      <c r="H50" s="303">
        <f t="shared" si="7"/>
        <v>0</v>
      </c>
      <c r="I50" s="304">
        <f t="shared" si="7"/>
        <v>0</v>
      </c>
    </row>
  </sheetData>
  <mergeCells count="6">
    <mergeCell ref="A1:U1"/>
    <mergeCell ref="B4:D4"/>
    <mergeCell ref="E4:G4"/>
    <mergeCell ref="G26:I26"/>
    <mergeCell ref="A26:D26"/>
    <mergeCell ref="K26:Q2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2"/>
  <sheetViews>
    <sheetView workbookViewId="0">
      <selection activeCell="K39" sqref="K39"/>
    </sheetView>
  </sheetViews>
  <sheetFormatPr defaultRowHeight="14.25" x14ac:dyDescent="0.45"/>
  <cols>
    <col min="1" max="1" width="15.86328125" customWidth="1"/>
  </cols>
  <sheetData>
    <row r="1" spans="1:7" ht="14.65" thickBot="1" x14ac:dyDescent="0.5"/>
    <row r="2" spans="1:7" x14ac:dyDescent="0.45">
      <c r="A2" s="375" t="s">
        <v>81</v>
      </c>
      <c r="B2" s="373"/>
      <c r="C2" s="373"/>
      <c r="D2" s="373"/>
      <c r="E2" s="373"/>
      <c r="F2" s="373"/>
      <c r="G2" s="374"/>
    </row>
    <row r="3" spans="1:7" x14ac:dyDescent="0.45">
      <c r="A3" s="345" t="s">
        <v>0</v>
      </c>
      <c r="B3" s="357" t="s">
        <v>16</v>
      </c>
      <c r="C3" s="357"/>
      <c r="D3" s="357"/>
      <c r="E3" s="357" t="s">
        <v>17</v>
      </c>
      <c r="F3" s="357"/>
      <c r="G3" s="368"/>
    </row>
    <row r="4" spans="1:7" x14ac:dyDescent="0.45">
      <c r="A4" s="343"/>
      <c r="B4" s="340" t="s">
        <v>3</v>
      </c>
      <c r="C4" s="340" t="s">
        <v>4</v>
      </c>
      <c r="D4" s="340" t="s">
        <v>5</v>
      </c>
      <c r="E4" s="340" t="s">
        <v>3</v>
      </c>
      <c r="F4" s="340" t="s">
        <v>4</v>
      </c>
      <c r="G4" s="341" t="s">
        <v>5</v>
      </c>
    </row>
    <row r="5" spans="1:7" x14ac:dyDescent="0.45">
      <c r="A5" s="452">
        <v>43713</v>
      </c>
      <c r="B5" s="425">
        <v>2</v>
      </c>
      <c r="C5" s="425">
        <v>4</v>
      </c>
      <c r="D5" s="425">
        <v>0</v>
      </c>
      <c r="E5" s="425">
        <v>0</v>
      </c>
      <c r="F5" s="425">
        <v>0</v>
      </c>
      <c r="G5" s="427">
        <v>0</v>
      </c>
    </row>
    <row r="6" spans="1:7" s="333" customFormat="1" x14ac:dyDescent="0.45">
      <c r="A6" s="452">
        <v>43714</v>
      </c>
      <c r="B6" s="425">
        <v>1</v>
      </c>
      <c r="C6" s="425">
        <v>4</v>
      </c>
      <c r="D6" s="425">
        <v>0</v>
      </c>
      <c r="E6" s="425">
        <v>0</v>
      </c>
      <c r="F6" s="425">
        <v>2</v>
      </c>
      <c r="G6" s="427">
        <v>0</v>
      </c>
    </row>
    <row r="7" spans="1:7" s="333" customFormat="1" x14ac:dyDescent="0.45">
      <c r="A7" s="452">
        <v>43715</v>
      </c>
      <c r="B7" s="425">
        <v>0</v>
      </c>
      <c r="C7" s="425">
        <v>12</v>
      </c>
      <c r="D7" s="425">
        <v>0</v>
      </c>
      <c r="E7" s="425">
        <v>0</v>
      </c>
      <c r="F7" s="425">
        <v>0</v>
      </c>
      <c r="G7" s="427">
        <v>0</v>
      </c>
    </row>
    <row r="8" spans="1:7" s="333" customFormat="1" x14ac:dyDescent="0.45">
      <c r="A8" s="452">
        <v>43717</v>
      </c>
      <c r="B8" s="425">
        <v>7</v>
      </c>
      <c r="C8" s="425">
        <v>9</v>
      </c>
      <c r="D8" s="425">
        <v>0</v>
      </c>
      <c r="E8" s="425">
        <v>0</v>
      </c>
      <c r="F8" s="425">
        <v>0</v>
      </c>
      <c r="G8" s="427">
        <v>0</v>
      </c>
    </row>
    <row r="9" spans="1:7" s="333" customFormat="1" x14ac:dyDescent="0.45">
      <c r="A9" s="452">
        <v>43718</v>
      </c>
      <c r="B9" s="425">
        <v>6</v>
      </c>
      <c r="C9" s="425">
        <v>8</v>
      </c>
      <c r="D9" s="425">
        <v>0</v>
      </c>
      <c r="E9" s="425">
        <v>1</v>
      </c>
      <c r="F9" s="425">
        <v>0</v>
      </c>
      <c r="G9" s="425">
        <v>0</v>
      </c>
    </row>
    <row r="10" spans="1:7" s="333" customFormat="1" x14ac:dyDescent="0.45">
      <c r="A10" s="452">
        <v>43719</v>
      </c>
      <c r="B10" s="358">
        <v>6</v>
      </c>
      <c r="C10" s="358">
        <v>5</v>
      </c>
      <c r="D10" s="358">
        <v>0</v>
      </c>
      <c r="E10" s="358">
        <v>0</v>
      </c>
      <c r="F10" s="358">
        <v>0</v>
      </c>
      <c r="G10" s="358">
        <v>0</v>
      </c>
    </row>
    <row r="11" spans="1:7" x14ac:dyDescent="0.45">
      <c r="A11" s="452">
        <v>43721</v>
      </c>
      <c r="B11" s="358">
        <v>20</v>
      </c>
      <c r="C11" s="358">
        <v>15</v>
      </c>
      <c r="D11" s="358">
        <v>1</v>
      </c>
      <c r="E11" s="358">
        <v>1</v>
      </c>
      <c r="F11" s="358">
        <v>0</v>
      </c>
      <c r="G11" s="358">
        <v>0</v>
      </c>
    </row>
    <row r="12" spans="1:7" x14ac:dyDescent="0.45">
      <c r="A12" s="452">
        <v>43723</v>
      </c>
      <c r="B12" s="358">
        <v>16</v>
      </c>
      <c r="C12" s="358">
        <v>20</v>
      </c>
      <c r="D12" s="358">
        <v>2</v>
      </c>
      <c r="E12" s="358">
        <v>5</v>
      </c>
      <c r="F12" s="358">
        <v>1</v>
      </c>
      <c r="G12" s="358">
        <v>0</v>
      </c>
    </row>
    <row r="13" spans="1:7" x14ac:dyDescent="0.45">
      <c r="A13" s="452">
        <v>43725</v>
      </c>
      <c r="B13" s="358">
        <v>20</v>
      </c>
      <c r="C13" s="358">
        <v>17</v>
      </c>
      <c r="D13" s="358">
        <v>2</v>
      </c>
      <c r="E13" s="358">
        <v>6</v>
      </c>
      <c r="F13" s="358">
        <v>1</v>
      </c>
      <c r="G13" s="358">
        <v>0</v>
      </c>
    </row>
    <row r="14" spans="1:7" x14ac:dyDescent="0.45">
      <c r="A14" s="452">
        <v>43727</v>
      </c>
      <c r="B14" s="358">
        <v>17</v>
      </c>
      <c r="C14" s="358">
        <v>6</v>
      </c>
      <c r="D14" s="358">
        <v>1</v>
      </c>
      <c r="E14" s="358">
        <v>1</v>
      </c>
      <c r="F14" s="358">
        <v>3</v>
      </c>
      <c r="G14" s="358">
        <v>0</v>
      </c>
    </row>
    <row r="15" spans="1:7" x14ac:dyDescent="0.45">
      <c r="A15" s="452">
        <v>43731</v>
      </c>
      <c r="B15" s="358">
        <v>25</v>
      </c>
      <c r="C15" s="358">
        <v>20</v>
      </c>
      <c r="D15" s="358">
        <v>1</v>
      </c>
      <c r="E15" s="358">
        <v>3</v>
      </c>
      <c r="F15" s="358">
        <v>0</v>
      </c>
      <c r="G15" s="358">
        <v>0</v>
      </c>
    </row>
    <row r="16" spans="1:7" x14ac:dyDescent="0.45">
      <c r="A16" s="452">
        <v>43734</v>
      </c>
      <c r="B16" s="358">
        <v>34</v>
      </c>
      <c r="C16" s="358">
        <v>17</v>
      </c>
      <c r="D16" s="358">
        <v>0</v>
      </c>
      <c r="E16" s="358">
        <v>3</v>
      </c>
      <c r="F16" s="358">
        <v>2</v>
      </c>
      <c r="G16" s="358">
        <v>0</v>
      </c>
    </row>
    <row r="17" spans="1:8" x14ac:dyDescent="0.45">
      <c r="A17" s="523">
        <v>43735</v>
      </c>
      <c r="B17" s="426">
        <v>5</v>
      </c>
      <c r="C17" s="426">
        <v>3</v>
      </c>
      <c r="D17" s="426">
        <v>0</v>
      </c>
      <c r="E17" s="426">
        <v>0</v>
      </c>
      <c r="F17" s="426">
        <v>0</v>
      </c>
      <c r="G17" s="426">
        <v>0</v>
      </c>
    </row>
    <row r="18" spans="1:8" s="333" customFormat="1" x14ac:dyDescent="0.45">
      <c r="A18" s="344"/>
      <c r="B18" s="334"/>
      <c r="C18" s="334"/>
      <c r="D18" s="334"/>
      <c r="E18" s="334"/>
      <c r="F18" s="334"/>
      <c r="G18" s="335"/>
    </row>
    <row r="19" spans="1:8" ht="14.65" thickBot="1" x14ac:dyDescent="0.5">
      <c r="A19" s="344"/>
      <c r="B19" s="358"/>
      <c r="C19" s="358"/>
      <c r="D19" s="358"/>
      <c r="E19" s="358"/>
      <c r="F19" s="358"/>
      <c r="G19" s="372"/>
    </row>
    <row r="20" spans="1:8" ht="14.65" thickBot="1" x14ac:dyDescent="0.5">
      <c r="A20" s="525" t="s">
        <v>82</v>
      </c>
      <c r="B20" s="338">
        <f>SUM(B5:B17)</f>
        <v>159</v>
      </c>
      <c r="C20" s="338">
        <f t="shared" ref="C20:G20" si="0">SUM(C5:C17)</f>
        <v>140</v>
      </c>
      <c r="D20" s="338">
        <f t="shared" si="0"/>
        <v>7</v>
      </c>
      <c r="E20" s="338">
        <f t="shared" si="0"/>
        <v>20</v>
      </c>
      <c r="F20" s="338">
        <f t="shared" si="0"/>
        <v>9</v>
      </c>
      <c r="G20" s="338">
        <f t="shared" si="0"/>
        <v>0</v>
      </c>
      <c r="H20" s="208"/>
    </row>
    <row r="21" spans="1:8" x14ac:dyDescent="0.45">
      <c r="A21" s="526" t="s">
        <v>45</v>
      </c>
      <c r="B21" s="527">
        <v>32</v>
      </c>
      <c r="C21" s="527">
        <v>21</v>
      </c>
      <c r="D21" s="527">
        <v>0</v>
      </c>
      <c r="E21" s="527">
        <v>5</v>
      </c>
      <c r="F21" s="527">
        <v>8</v>
      </c>
      <c r="G21" s="528">
        <v>0</v>
      </c>
      <c r="H21" s="208"/>
    </row>
    <row r="22" spans="1:8" x14ac:dyDescent="0.45">
      <c r="A22" s="529" t="s">
        <v>66</v>
      </c>
      <c r="B22" s="425">
        <v>21</v>
      </c>
      <c r="C22" s="425">
        <v>34</v>
      </c>
      <c r="D22" s="425">
        <v>4</v>
      </c>
      <c r="E22" s="425">
        <v>13</v>
      </c>
      <c r="F22" s="425">
        <v>28</v>
      </c>
      <c r="G22" s="427">
        <v>2</v>
      </c>
      <c r="H22" s="208"/>
    </row>
    <row r="23" spans="1:8" x14ac:dyDescent="0.45">
      <c r="A23" s="529" t="s">
        <v>51</v>
      </c>
      <c r="B23" s="435">
        <v>159</v>
      </c>
      <c r="C23" s="435">
        <v>140</v>
      </c>
      <c r="D23" s="435">
        <v>7</v>
      </c>
      <c r="E23" s="435">
        <v>20</v>
      </c>
      <c r="F23" s="435">
        <v>9</v>
      </c>
      <c r="G23" s="530">
        <v>0</v>
      </c>
      <c r="H23" s="208"/>
    </row>
    <row r="24" spans="1:8" ht="14.65" thickBot="1" x14ac:dyDescent="0.5">
      <c r="A24" s="531" t="s">
        <v>84</v>
      </c>
      <c r="B24" s="532">
        <f>SUM(B21:B23)</f>
        <v>212</v>
      </c>
      <c r="C24" s="532">
        <f t="shared" ref="C24:G24" si="1">SUM(C21:C23)</f>
        <v>195</v>
      </c>
      <c r="D24" s="532">
        <f t="shared" si="1"/>
        <v>11</v>
      </c>
      <c r="E24" s="532">
        <f t="shared" si="1"/>
        <v>38</v>
      </c>
      <c r="F24" s="532">
        <f t="shared" si="1"/>
        <v>45</v>
      </c>
      <c r="G24" s="533">
        <f t="shared" si="1"/>
        <v>2</v>
      </c>
      <c r="H24" s="208"/>
    </row>
    <row r="25" spans="1:8" ht="14.65" thickBot="1" x14ac:dyDescent="0.5">
      <c r="A25" s="333"/>
      <c r="B25" s="524"/>
      <c r="C25" s="524"/>
      <c r="D25" s="524"/>
      <c r="E25" s="524"/>
      <c r="F25" s="524"/>
      <c r="G25" s="524"/>
    </row>
    <row r="26" spans="1:8" x14ac:dyDescent="0.45">
      <c r="A26" s="371" t="s">
        <v>83</v>
      </c>
      <c r="B26" s="369"/>
      <c r="C26" s="369"/>
      <c r="D26" s="369"/>
      <c r="E26" s="369"/>
      <c r="F26" s="369"/>
      <c r="G26" s="370"/>
    </row>
    <row r="27" spans="1:8" x14ac:dyDescent="0.45">
      <c r="A27" s="345" t="s">
        <v>0</v>
      </c>
      <c r="B27" s="357" t="s">
        <v>16</v>
      </c>
      <c r="C27" s="357"/>
      <c r="D27" s="357"/>
      <c r="E27" s="357" t="s">
        <v>17</v>
      </c>
      <c r="F27" s="357"/>
      <c r="G27" s="368"/>
    </row>
    <row r="28" spans="1:8" x14ac:dyDescent="0.45">
      <c r="A28" s="343"/>
      <c r="B28" s="340" t="s">
        <v>3</v>
      </c>
      <c r="C28" s="340" t="s">
        <v>4</v>
      </c>
      <c r="D28" s="340" t="s">
        <v>5</v>
      </c>
      <c r="E28" s="340" t="s">
        <v>3</v>
      </c>
      <c r="F28" s="340" t="s">
        <v>4</v>
      </c>
      <c r="G28" s="341" t="s">
        <v>5</v>
      </c>
    </row>
    <row r="29" spans="1:8" x14ac:dyDescent="0.45">
      <c r="A29" s="452">
        <v>43719</v>
      </c>
      <c r="B29" s="425">
        <v>0</v>
      </c>
      <c r="C29" s="425">
        <v>18</v>
      </c>
      <c r="D29" s="425">
        <v>0</v>
      </c>
      <c r="E29" s="425">
        <v>0</v>
      </c>
      <c r="F29" s="425">
        <v>0</v>
      </c>
      <c r="G29" s="427">
        <v>0</v>
      </c>
    </row>
    <row r="30" spans="1:8" x14ac:dyDescent="0.45">
      <c r="A30" s="452">
        <v>43725</v>
      </c>
      <c r="B30" s="425">
        <v>0</v>
      </c>
      <c r="C30" s="425">
        <v>10</v>
      </c>
      <c r="D30" s="425">
        <v>0</v>
      </c>
      <c r="E30" s="425">
        <v>0</v>
      </c>
      <c r="F30" s="425">
        <v>1</v>
      </c>
      <c r="G30" s="427">
        <v>0</v>
      </c>
    </row>
    <row r="31" spans="1:8" x14ac:dyDescent="0.45">
      <c r="A31" s="344"/>
      <c r="B31" s="334"/>
      <c r="C31" s="334"/>
      <c r="D31" s="334"/>
      <c r="E31" s="334"/>
      <c r="F31" s="334"/>
      <c r="G31" s="335"/>
    </row>
    <row r="32" spans="1:8" x14ac:dyDescent="0.45">
      <c r="A32" s="344"/>
      <c r="B32" s="334"/>
      <c r="C32" s="334"/>
      <c r="D32" s="334"/>
      <c r="E32" s="334"/>
      <c r="F32" s="334"/>
      <c r="G32" s="335"/>
    </row>
    <row r="33" spans="1:7" x14ac:dyDescent="0.45">
      <c r="A33" s="344"/>
      <c r="B33" s="334"/>
      <c r="C33" s="334"/>
      <c r="D33" s="334"/>
      <c r="E33" s="334"/>
      <c r="F33" s="334"/>
      <c r="G33" s="335"/>
    </row>
    <row r="34" spans="1:7" x14ac:dyDescent="0.45">
      <c r="A34" s="345"/>
      <c r="B34" s="358"/>
      <c r="C34" s="358"/>
      <c r="D34" s="358"/>
      <c r="E34" s="358"/>
      <c r="F34" s="358"/>
      <c r="G34" s="372"/>
    </row>
    <row r="35" spans="1:7" x14ac:dyDescent="0.45">
      <c r="A35" s="346"/>
      <c r="B35" s="263"/>
      <c r="C35" s="263"/>
      <c r="D35" s="263"/>
      <c r="E35" s="263"/>
      <c r="F35" s="263"/>
      <c r="G35" s="392"/>
    </row>
    <row r="36" spans="1:7" x14ac:dyDescent="0.45">
      <c r="A36" s="345"/>
      <c r="B36" s="358"/>
      <c r="C36" s="358"/>
      <c r="D36" s="358"/>
      <c r="E36" s="358"/>
      <c r="F36" s="358"/>
      <c r="G36" s="372"/>
    </row>
    <row r="37" spans="1:7" ht="14.65" thickBot="1" x14ac:dyDescent="0.5">
      <c r="A37" s="382"/>
      <c r="B37" s="383"/>
      <c r="C37" s="383"/>
      <c r="D37" s="383"/>
      <c r="E37" s="383"/>
      <c r="F37" s="383"/>
      <c r="G37" s="384"/>
    </row>
    <row r="38" spans="1:7" ht="14.65" thickBot="1" x14ac:dyDescent="0.5">
      <c r="A38" s="377" t="s">
        <v>82</v>
      </c>
      <c r="B38" s="338">
        <f>SUM(B29:B37)</f>
        <v>0</v>
      </c>
      <c r="C38" s="338">
        <f t="shared" ref="C38:G38" si="2">SUM(C29:C37)</f>
        <v>28</v>
      </c>
      <c r="D38" s="338">
        <f t="shared" si="2"/>
        <v>0</v>
      </c>
      <c r="E38" s="338">
        <f t="shared" si="2"/>
        <v>0</v>
      </c>
      <c r="F38" s="338">
        <f t="shared" si="2"/>
        <v>1</v>
      </c>
      <c r="G38" s="339">
        <f t="shared" si="2"/>
        <v>0</v>
      </c>
    </row>
    <row r="39" spans="1:7" x14ac:dyDescent="0.45">
      <c r="A39" s="379" t="s">
        <v>45</v>
      </c>
      <c r="B39" s="380">
        <v>61</v>
      </c>
      <c r="C39" s="380">
        <v>56</v>
      </c>
      <c r="D39" s="380">
        <v>0</v>
      </c>
      <c r="E39" s="380">
        <v>0</v>
      </c>
      <c r="F39" s="380">
        <v>0</v>
      </c>
      <c r="G39" s="381">
        <v>0</v>
      </c>
    </row>
    <row r="40" spans="1:7" x14ac:dyDescent="0.45">
      <c r="A40" s="376" t="s">
        <v>66</v>
      </c>
      <c r="B40" s="358">
        <v>37</v>
      </c>
      <c r="C40" s="358">
        <v>94</v>
      </c>
      <c r="D40" s="358">
        <v>11</v>
      </c>
      <c r="E40" s="358">
        <v>0</v>
      </c>
      <c r="F40" s="358">
        <v>1</v>
      </c>
      <c r="G40" s="372">
        <v>0</v>
      </c>
    </row>
    <row r="41" spans="1:7" x14ac:dyDescent="0.45">
      <c r="A41" s="376" t="s">
        <v>51</v>
      </c>
      <c r="B41" s="425">
        <v>0</v>
      </c>
      <c r="C41" s="425">
        <v>28</v>
      </c>
      <c r="D41" s="425">
        <v>0</v>
      </c>
      <c r="E41" s="425">
        <v>0</v>
      </c>
      <c r="F41" s="425">
        <v>1</v>
      </c>
      <c r="G41" s="427">
        <v>0</v>
      </c>
    </row>
    <row r="42" spans="1:7" ht="14.65" thickBot="1" x14ac:dyDescent="0.5">
      <c r="A42" s="378" t="s">
        <v>84</v>
      </c>
      <c r="B42" s="385">
        <f>SUM(B39:B41)</f>
        <v>98</v>
      </c>
      <c r="C42" s="385">
        <f t="shared" ref="C42" si="3">SUM(C39:C41)</f>
        <v>178</v>
      </c>
      <c r="D42" s="385">
        <f t="shared" ref="D42" si="4">SUM(D39:D41)</f>
        <v>11</v>
      </c>
      <c r="E42" s="385">
        <f t="shared" ref="E42" si="5">SUM(E39:E41)</f>
        <v>0</v>
      </c>
      <c r="F42" s="385">
        <f t="shared" ref="F42" si="6">SUM(F39:F41)</f>
        <v>2</v>
      </c>
      <c r="G42" s="386">
        <f t="shared" ref="G42" si="7">SUM(G39:G41)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2019-10-07T23:17:17Z</dcterms:modified>
</cp:coreProperties>
</file>